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305" windowWidth="14805" windowHeight="6810" tabRatio="856" activeTab="1"/>
  </bookViews>
  <sheets>
    <sheet name="Приложение 1 ФАИП 2 квартал" sheetId="1" r:id="rId1"/>
    <sheet name="Приложение 2 ГП РФ 2 квартал" sheetId="2" r:id="rId2"/>
    <sheet name="Лист1" sheetId="6" r:id="rId3"/>
  </sheets>
  <calcPr calcId="145621"/>
</workbook>
</file>

<file path=xl/calcChain.xml><?xml version="1.0" encoding="utf-8"?>
<calcChain xmlns="http://schemas.openxmlformats.org/spreadsheetml/2006/main">
  <c r="G7" i="2" l="1"/>
  <c r="J281" i="2" l="1"/>
  <c r="J282" i="2"/>
  <c r="J283" i="2"/>
  <c r="J280" i="2"/>
  <c r="I281" i="2"/>
  <c r="I282" i="2"/>
  <c r="I283" i="2"/>
  <c r="I280" i="2"/>
  <c r="H281" i="2"/>
  <c r="H282" i="2"/>
  <c r="H283" i="2"/>
  <c r="H280" i="2"/>
  <c r="G281" i="2"/>
  <c r="G282" i="2"/>
  <c r="G283" i="2"/>
  <c r="G280" i="2"/>
  <c r="F327" i="2" l="1"/>
  <c r="F326" i="2"/>
  <c r="F325" i="2"/>
  <c r="F324" i="2"/>
  <c r="F323" i="2"/>
  <c r="F322" i="2"/>
  <c r="F321" i="2"/>
  <c r="F320" i="2"/>
  <c r="J470" i="2" l="1"/>
  <c r="J471" i="2"/>
  <c r="J472" i="2"/>
  <c r="J469" i="2"/>
  <c r="I470" i="2"/>
  <c r="I471" i="2"/>
  <c r="I472" i="2"/>
  <c r="I469" i="2"/>
  <c r="H470" i="2"/>
  <c r="H471" i="2"/>
  <c r="H472" i="2"/>
  <c r="H469" i="2"/>
  <c r="G470" i="2"/>
  <c r="G471" i="2"/>
  <c r="G472" i="2"/>
  <c r="G469" i="2"/>
  <c r="J638" i="2"/>
  <c r="J639" i="2"/>
  <c r="J640" i="2"/>
  <c r="J637" i="2"/>
  <c r="I638" i="2"/>
  <c r="I639" i="2"/>
  <c r="I640" i="2"/>
  <c r="I637" i="2"/>
  <c r="H638" i="2"/>
  <c r="H639" i="2"/>
  <c r="F639" i="2" s="1"/>
  <c r="H640" i="2"/>
  <c r="H637" i="2"/>
  <c r="F637" i="2" s="1"/>
  <c r="G638" i="2"/>
  <c r="G639" i="2"/>
  <c r="G640" i="2"/>
  <c r="G637" i="2"/>
  <c r="F656" i="2"/>
  <c r="F655" i="2"/>
  <c r="F654" i="2"/>
  <c r="F653" i="2"/>
  <c r="F652" i="2"/>
  <c r="F651" i="2"/>
  <c r="F650" i="2"/>
  <c r="F649" i="2"/>
  <c r="F648" i="2"/>
  <c r="F647" i="2"/>
  <c r="F646" i="2"/>
  <c r="F645" i="2"/>
  <c r="F644" i="2"/>
  <c r="F643" i="2"/>
  <c r="F642" i="2"/>
  <c r="F641" i="2"/>
  <c r="F640" i="2"/>
  <c r="F638" i="2"/>
  <c r="J13" i="2" l="1"/>
  <c r="J14" i="2"/>
  <c r="J15" i="2"/>
  <c r="J12" i="2"/>
  <c r="I13" i="2"/>
  <c r="I14" i="2"/>
  <c r="I15" i="2"/>
  <c r="I12" i="2"/>
  <c r="H13" i="2"/>
  <c r="H14" i="2"/>
  <c r="H15" i="2"/>
  <c r="H12" i="2"/>
  <c r="G13" i="2"/>
  <c r="G14" i="2"/>
  <c r="G15" i="2"/>
  <c r="G12" i="2"/>
  <c r="F27" i="2"/>
  <c r="F26" i="2"/>
  <c r="F25" i="2"/>
  <c r="F24" i="2"/>
  <c r="F19" i="2"/>
  <c r="F18" i="2"/>
  <c r="F17" i="2"/>
  <c r="F16" i="2"/>
  <c r="J125" i="2" l="1"/>
  <c r="J126" i="2"/>
  <c r="J127" i="2"/>
  <c r="J124" i="2"/>
  <c r="I125" i="2"/>
  <c r="I126" i="2"/>
  <c r="I127" i="2"/>
  <c r="I124" i="2"/>
  <c r="H125" i="2"/>
  <c r="H126" i="2"/>
  <c r="H127" i="2"/>
  <c r="H124" i="2"/>
  <c r="G125" i="2"/>
  <c r="G126" i="2"/>
  <c r="G127" i="2"/>
  <c r="G124" i="2"/>
  <c r="F135" i="2"/>
  <c r="F134" i="2"/>
  <c r="F133" i="2"/>
  <c r="F132" i="2"/>
  <c r="F131" i="2"/>
  <c r="F130" i="2"/>
  <c r="F129" i="2"/>
  <c r="F128" i="2"/>
  <c r="J662" i="2" l="1"/>
  <c r="J663" i="2"/>
  <c r="J664" i="2"/>
  <c r="J661" i="2"/>
  <c r="I662" i="2"/>
  <c r="I663" i="2"/>
  <c r="I664" i="2"/>
  <c r="H662" i="2"/>
  <c r="H663" i="2"/>
  <c r="H664" i="2"/>
  <c r="H661" i="2"/>
  <c r="I661" i="2"/>
  <c r="G662" i="2"/>
  <c r="G663" i="2"/>
  <c r="G664" i="2"/>
  <c r="G661"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431" i="2" l="1"/>
  <c r="F430" i="2"/>
  <c r="F429" i="2"/>
  <c r="F428" i="2"/>
  <c r="J348" i="2" l="1"/>
  <c r="I348" i="2"/>
  <c r="H348" i="2"/>
  <c r="G348" i="2"/>
  <c r="F348" i="2" s="1"/>
  <c r="J353" i="2"/>
  <c r="J349" i="2" s="1"/>
  <c r="J354" i="2"/>
  <c r="J350" i="2" s="1"/>
  <c r="J355" i="2"/>
  <c r="J352" i="2"/>
  <c r="I353" i="2"/>
  <c r="I349" i="2" s="1"/>
  <c r="I354" i="2"/>
  <c r="I350" i="2" s="1"/>
  <c r="I355" i="2"/>
  <c r="I351" i="2" s="1"/>
  <c r="I352" i="2"/>
  <c r="H353" i="2"/>
  <c r="H349" i="2" s="1"/>
  <c r="H354" i="2"/>
  <c r="H350" i="2" s="1"/>
  <c r="H355" i="2"/>
  <c r="H351" i="2" s="1"/>
  <c r="H352" i="2"/>
  <c r="F352" i="2" s="1"/>
  <c r="G353" i="2"/>
  <c r="G354" i="2"/>
  <c r="F354" i="2" s="1"/>
  <c r="G355" i="2"/>
  <c r="G351" i="2" s="1"/>
  <c r="G352" i="2"/>
  <c r="F359" i="2"/>
  <c r="F358" i="2"/>
  <c r="F357" i="2"/>
  <c r="F356" i="2"/>
  <c r="G350" i="2" l="1"/>
  <c r="F350" i="2" s="1"/>
  <c r="F353" i="2"/>
  <c r="G349" i="2"/>
  <c r="F349" i="2" s="1"/>
  <c r="F355" i="2"/>
  <c r="J351" i="2"/>
  <c r="F351" i="2" s="1"/>
  <c r="J442" i="2"/>
  <c r="J443" i="2"/>
  <c r="J444" i="2"/>
  <c r="J441" i="2"/>
  <c r="I442" i="2"/>
  <c r="I443" i="2"/>
  <c r="I444" i="2"/>
  <c r="I441" i="2"/>
  <c r="H444" i="2"/>
  <c r="H442" i="2"/>
  <c r="H443" i="2"/>
  <c r="H441" i="2"/>
  <c r="G442" i="2"/>
  <c r="G443" i="2"/>
  <c r="G444" i="2"/>
  <c r="G441" i="2" l="1"/>
  <c r="F452" i="2"/>
  <c r="F451" i="2"/>
  <c r="F450" i="2"/>
  <c r="F449" i="2"/>
  <c r="H48" i="2" l="1"/>
  <c r="H40" i="2" s="1"/>
  <c r="H49" i="2"/>
  <c r="H41" i="2" s="1"/>
  <c r="H50" i="2"/>
  <c r="H42" i="2" s="1"/>
  <c r="H51" i="2"/>
  <c r="H43" i="2" s="1"/>
  <c r="H64" i="2"/>
  <c r="H65" i="2"/>
  <c r="H66" i="2"/>
  <c r="H67" i="2"/>
  <c r="H100" i="2"/>
  <c r="H101" i="2"/>
  <c r="H102" i="2"/>
  <c r="H103" i="2"/>
  <c r="H140" i="2"/>
  <c r="H141" i="2"/>
  <c r="H142" i="2"/>
  <c r="H143" i="2"/>
  <c r="H160" i="2"/>
  <c r="H161" i="2"/>
  <c r="H162" i="2"/>
  <c r="H163" i="2"/>
  <c r="H184" i="2"/>
  <c r="H185" i="2"/>
  <c r="H186" i="2"/>
  <c r="H187" i="2"/>
  <c r="H192" i="2"/>
  <c r="H193" i="2"/>
  <c r="H194" i="2"/>
  <c r="H195" i="2"/>
  <c r="H208" i="2"/>
  <c r="H209" i="2"/>
  <c r="H210" i="2"/>
  <c r="H211" i="2"/>
  <c r="H236" i="2"/>
  <c r="H237" i="2"/>
  <c r="H238" i="2"/>
  <c r="H239" i="2"/>
  <c r="H288" i="2"/>
  <c r="H289" i="2"/>
  <c r="H290" i="2"/>
  <c r="H291" i="2"/>
  <c r="H300" i="2"/>
  <c r="H301" i="2"/>
  <c r="H302" i="2"/>
  <c r="H303" i="2"/>
  <c r="H308" i="2"/>
  <c r="H309" i="2"/>
  <c r="H310" i="2"/>
  <c r="H311" i="2"/>
  <c r="H332" i="2"/>
  <c r="H328" i="2" s="1"/>
  <c r="H333" i="2"/>
  <c r="H329" i="2" s="1"/>
  <c r="H334" i="2"/>
  <c r="H330" i="2" s="1"/>
  <c r="H335" i="2"/>
  <c r="H331" i="2" s="1"/>
  <c r="H340" i="2"/>
  <c r="H341" i="2"/>
  <c r="H342" i="2"/>
  <c r="H343" i="2"/>
  <c r="H368" i="2"/>
  <c r="H360" i="2" s="1"/>
  <c r="H369" i="2"/>
  <c r="H361" i="2" s="1"/>
  <c r="H370" i="2"/>
  <c r="H362" i="2" s="1"/>
  <c r="H371" i="2"/>
  <c r="H363" i="2" s="1"/>
  <c r="H388" i="2"/>
  <c r="H384" i="2" s="1"/>
  <c r="H389" i="2"/>
  <c r="H385" i="2" s="1"/>
  <c r="H390" i="2"/>
  <c r="H386" i="2" s="1"/>
  <c r="H391" i="2"/>
  <c r="H387" i="2" s="1"/>
  <c r="H404" i="2"/>
  <c r="H405" i="2"/>
  <c r="H406" i="2"/>
  <c r="H407" i="2"/>
  <c r="H412" i="2"/>
  <c r="H413" i="2"/>
  <c r="H414" i="2"/>
  <c r="H415" i="2"/>
  <c r="H420" i="2"/>
  <c r="H421" i="2"/>
  <c r="H422" i="2"/>
  <c r="H423" i="2"/>
  <c r="H432" i="2"/>
  <c r="H433" i="2"/>
  <c r="H434" i="2"/>
  <c r="H435" i="2"/>
  <c r="H400" i="2" l="1"/>
  <c r="H402" i="2"/>
  <c r="H403" i="2"/>
  <c r="H401" i="2"/>
  <c r="H285" i="2"/>
  <c r="H153" i="2"/>
  <c r="H149" i="2" s="1"/>
  <c r="H137" i="2" s="1"/>
  <c r="H97" i="2"/>
  <c r="H57" i="2" s="1"/>
  <c r="H152" i="2"/>
  <c r="H148" i="2" s="1"/>
  <c r="H136" i="2" s="1"/>
  <c r="H96" i="2"/>
  <c r="H56" i="2" s="1"/>
  <c r="H287" i="2"/>
  <c r="H155" i="2"/>
  <c r="H151" i="2" s="1"/>
  <c r="H139" i="2" s="1"/>
  <c r="H99" i="2"/>
  <c r="H59" i="2" s="1"/>
  <c r="H284" i="2"/>
  <c r="H286" i="2"/>
  <c r="H154" i="2"/>
  <c r="H150" i="2" s="1"/>
  <c r="H138" i="2" s="1"/>
  <c r="H98" i="2"/>
  <c r="H58" i="2" s="1"/>
  <c r="F39" i="2"/>
  <c r="F38" i="2"/>
  <c r="F37" i="2"/>
  <c r="F36" i="2"/>
  <c r="J610" i="2" l="1"/>
  <c r="J611" i="2"/>
  <c r="J612" i="2"/>
  <c r="J609" i="2"/>
  <c r="I610" i="2"/>
  <c r="I611" i="2"/>
  <c r="I612" i="2"/>
  <c r="I609" i="2"/>
  <c r="H610" i="2"/>
  <c r="H611" i="2"/>
  <c r="H612" i="2"/>
  <c r="H609" i="2"/>
  <c r="G610" i="2"/>
  <c r="G611" i="2"/>
  <c r="G612" i="2"/>
  <c r="G609" i="2"/>
  <c r="J590" i="2"/>
  <c r="J591" i="2"/>
  <c r="J592" i="2"/>
  <c r="J589" i="2"/>
  <c r="I590" i="2"/>
  <c r="I591" i="2"/>
  <c r="I592" i="2"/>
  <c r="I589" i="2"/>
  <c r="H590" i="2"/>
  <c r="H591" i="2"/>
  <c r="H592" i="2"/>
  <c r="H589" i="2"/>
  <c r="G590" i="2"/>
  <c r="G591" i="2"/>
  <c r="G592" i="2"/>
  <c r="G589" i="2"/>
  <c r="F608" i="2"/>
  <c r="F607" i="2"/>
  <c r="F606" i="2"/>
  <c r="F605" i="2"/>
  <c r="J578" i="2"/>
  <c r="J579" i="2"/>
  <c r="J580" i="2"/>
  <c r="J577" i="2"/>
  <c r="I578" i="2"/>
  <c r="I579" i="2"/>
  <c r="I580" i="2"/>
  <c r="I577" i="2"/>
  <c r="H578" i="2"/>
  <c r="H579" i="2"/>
  <c r="H580" i="2"/>
  <c r="H577" i="2"/>
  <c r="G578" i="2"/>
  <c r="G579" i="2"/>
  <c r="G580" i="2"/>
  <c r="J562" i="2"/>
  <c r="J563" i="2"/>
  <c r="J564" i="2"/>
  <c r="J561" i="2"/>
  <c r="I562" i="2"/>
  <c r="I563" i="2"/>
  <c r="I564" i="2"/>
  <c r="I561" i="2"/>
  <c r="H562" i="2"/>
  <c r="H563" i="2"/>
  <c r="H564" i="2"/>
  <c r="H561" i="2"/>
  <c r="G562" i="2"/>
  <c r="G563" i="2"/>
  <c r="G564" i="2"/>
  <c r="G561" i="2"/>
  <c r="J538" i="2"/>
  <c r="J539" i="2"/>
  <c r="J540" i="2"/>
  <c r="J537" i="2"/>
  <c r="I538" i="2"/>
  <c r="I539" i="2"/>
  <c r="I540" i="2"/>
  <c r="I537" i="2"/>
  <c r="H538" i="2"/>
  <c r="H539" i="2"/>
  <c r="H540" i="2"/>
  <c r="H537" i="2"/>
  <c r="G538" i="2"/>
  <c r="G539" i="2"/>
  <c r="G540" i="2"/>
  <c r="G537" i="2"/>
  <c r="J522" i="2"/>
  <c r="J523" i="2"/>
  <c r="J524" i="2"/>
  <c r="J521" i="2"/>
  <c r="I522" i="2"/>
  <c r="I523" i="2"/>
  <c r="I524" i="2"/>
  <c r="I521" i="2"/>
  <c r="H522" i="2"/>
  <c r="H523" i="2"/>
  <c r="H524" i="2"/>
  <c r="H521" i="2"/>
  <c r="G522" i="2"/>
  <c r="G523" i="2"/>
  <c r="G524" i="2"/>
  <c r="G521" i="2"/>
  <c r="J494" i="2"/>
  <c r="J495" i="2"/>
  <c r="J496" i="2"/>
  <c r="J493" i="2"/>
  <c r="I494" i="2"/>
  <c r="I495" i="2"/>
  <c r="I496" i="2"/>
  <c r="I493" i="2"/>
  <c r="H494" i="2"/>
  <c r="H495" i="2"/>
  <c r="H496" i="2"/>
  <c r="H493" i="2"/>
  <c r="G494" i="2"/>
  <c r="G495" i="2"/>
  <c r="G496" i="2"/>
  <c r="G493" i="2"/>
  <c r="J474" i="2"/>
  <c r="J475" i="2"/>
  <c r="J476" i="2"/>
  <c r="J473" i="2"/>
  <c r="I474" i="2"/>
  <c r="I475" i="2"/>
  <c r="I476" i="2"/>
  <c r="I473" i="2"/>
  <c r="H474" i="2"/>
  <c r="H475" i="2"/>
  <c r="H476" i="2"/>
  <c r="H473" i="2"/>
  <c r="G474" i="2"/>
  <c r="G475" i="2"/>
  <c r="G476" i="2"/>
  <c r="G473" i="2"/>
  <c r="J369" i="2" l="1"/>
  <c r="J361" i="2" s="1"/>
  <c r="J370" i="2"/>
  <c r="J362" i="2" s="1"/>
  <c r="J371" i="2"/>
  <c r="J363" i="2" s="1"/>
  <c r="J368" i="2"/>
  <c r="J360" i="2" s="1"/>
  <c r="I369" i="2"/>
  <c r="I361" i="2" s="1"/>
  <c r="I370" i="2"/>
  <c r="I362" i="2" s="1"/>
  <c r="I371" i="2"/>
  <c r="I363" i="2" s="1"/>
  <c r="I368" i="2"/>
  <c r="I360" i="2" s="1"/>
  <c r="G369" i="2"/>
  <c r="G361" i="2" s="1"/>
  <c r="G370" i="2"/>
  <c r="G362" i="2" s="1"/>
  <c r="G371" i="2"/>
  <c r="G363" i="2" s="1"/>
  <c r="G368" i="2"/>
  <c r="G360" i="2" s="1"/>
  <c r="F383" i="2"/>
  <c r="F382" i="2"/>
  <c r="F381" i="2"/>
  <c r="F380" i="2"/>
  <c r="J718" i="2" l="1"/>
  <c r="J714" i="2" s="1"/>
  <c r="J710" i="2" s="1"/>
  <c r="J719" i="2"/>
  <c r="J715" i="2" s="1"/>
  <c r="J711" i="2" s="1"/>
  <c r="J720" i="2"/>
  <c r="J716" i="2" s="1"/>
  <c r="J712" i="2" s="1"/>
  <c r="J717" i="2"/>
  <c r="J713" i="2" s="1"/>
  <c r="J709" i="2" s="1"/>
  <c r="I718" i="2"/>
  <c r="I714" i="2" s="1"/>
  <c r="I710" i="2" s="1"/>
  <c r="I719" i="2"/>
  <c r="I715" i="2" s="1"/>
  <c r="I711" i="2" s="1"/>
  <c r="I720" i="2"/>
  <c r="I716" i="2" s="1"/>
  <c r="I712" i="2" s="1"/>
  <c r="I717" i="2"/>
  <c r="I713" i="2" s="1"/>
  <c r="I709" i="2" s="1"/>
  <c r="H718" i="2"/>
  <c r="H714" i="2" s="1"/>
  <c r="H710" i="2" s="1"/>
  <c r="H719" i="2"/>
  <c r="H715" i="2" s="1"/>
  <c r="H711" i="2" s="1"/>
  <c r="H720" i="2"/>
  <c r="H716" i="2" s="1"/>
  <c r="H712" i="2" s="1"/>
  <c r="H717" i="2"/>
  <c r="H713" i="2" s="1"/>
  <c r="H709" i="2" s="1"/>
  <c r="G718" i="2"/>
  <c r="G714" i="2" s="1"/>
  <c r="G710" i="2" s="1"/>
  <c r="G719" i="2"/>
  <c r="G715" i="2" s="1"/>
  <c r="G711" i="2" s="1"/>
  <c r="G720" i="2"/>
  <c r="G716" i="2" s="1"/>
  <c r="G712" i="2" s="1"/>
  <c r="G717" i="2"/>
  <c r="G713" i="2" s="1"/>
  <c r="J658" i="2" l="1"/>
  <c r="J659" i="2"/>
  <c r="J660" i="2"/>
  <c r="J657" i="2"/>
  <c r="I658" i="2"/>
  <c r="I659" i="2"/>
  <c r="I660" i="2"/>
  <c r="I657" i="2"/>
  <c r="H658" i="2"/>
  <c r="H659" i="2"/>
  <c r="H660" i="2"/>
  <c r="H657" i="2"/>
  <c r="G658" i="2"/>
  <c r="G659" i="2"/>
  <c r="G660" i="2"/>
  <c r="G657" i="2"/>
  <c r="O11" i="1"/>
  <c r="N11" i="1"/>
  <c r="M11" i="1"/>
  <c r="J11" i="1"/>
  <c r="I11" i="1"/>
  <c r="H11" i="1"/>
  <c r="G11" i="1"/>
  <c r="O12" i="1"/>
  <c r="N12" i="1"/>
  <c r="M12" i="1"/>
  <c r="L12" i="1"/>
  <c r="L11" i="1" s="1"/>
  <c r="J12" i="1"/>
  <c r="I12" i="1"/>
  <c r="H12" i="1"/>
  <c r="G12" i="1"/>
  <c r="J309" i="2"/>
  <c r="J310" i="2"/>
  <c r="J311" i="2"/>
  <c r="J308" i="2"/>
  <c r="I309" i="2"/>
  <c r="I310" i="2"/>
  <c r="I311" i="2"/>
  <c r="I308" i="2"/>
  <c r="G309" i="2"/>
  <c r="G310" i="2"/>
  <c r="G311" i="2"/>
  <c r="F311" i="2" s="1"/>
  <c r="G308" i="2"/>
  <c r="F319" i="2"/>
  <c r="F318" i="2"/>
  <c r="F317" i="2"/>
  <c r="F316" i="2"/>
  <c r="F315" i="2"/>
  <c r="F314" i="2"/>
  <c r="F313" i="2"/>
  <c r="F312" i="2"/>
  <c r="F632" i="2"/>
  <c r="F631" i="2"/>
  <c r="F630" i="2"/>
  <c r="F629" i="2"/>
  <c r="G433" i="2"/>
  <c r="G434" i="2"/>
  <c r="G435" i="2"/>
  <c r="G432" i="2"/>
  <c r="J433" i="2"/>
  <c r="J434" i="2"/>
  <c r="I433" i="2"/>
  <c r="I434" i="2"/>
  <c r="J301" i="2"/>
  <c r="J302" i="2"/>
  <c r="J303" i="2"/>
  <c r="J300" i="2"/>
  <c r="I301" i="2"/>
  <c r="I302" i="2"/>
  <c r="I303" i="2"/>
  <c r="I300" i="2"/>
  <c r="G301" i="2"/>
  <c r="G302" i="2"/>
  <c r="G303" i="2"/>
  <c r="G300" i="2"/>
  <c r="J289" i="2"/>
  <c r="J285" i="2" s="1"/>
  <c r="J290" i="2"/>
  <c r="J291" i="2"/>
  <c r="J287" i="2" s="1"/>
  <c r="J288" i="2"/>
  <c r="J284" i="2" s="1"/>
  <c r="I289" i="2"/>
  <c r="I285" i="2" s="1"/>
  <c r="I290" i="2"/>
  <c r="I291" i="2"/>
  <c r="I287" i="2" s="1"/>
  <c r="I288" i="2"/>
  <c r="I284" i="2" s="1"/>
  <c r="G289" i="2"/>
  <c r="G285" i="2" s="1"/>
  <c r="G290" i="2"/>
  <c r="G286" i="2" s="1"/>
  <c r="G291" i="2"/>
  <c r="G288" i="2"/>
  <c r="G284" i="2" s="1"/>
  <c r="F299" i="2"/>
  <c r="F298" i="2"/>
  <c r="F297" i="2"/>
  <c r="F296" i="2"/>
  <c r="G287" i="2" l="1"/>
  <c r="F309" i="2"/>
  <c r="J286" i="2"/>
  <c r="I286" i="2"/>
  <c r="F310" i="2"/>
  <c r="F308" i="2"/>
  <c r="F438" i="2"/>
  <c r="F437" i="2"/>
  <c r="F300" i="2"/>
  <c r="F302" i="2"/>
  <c r="F303" i="2"/>
  <c r="F301" i="2"/>
  <c r="F295" i="2" l="1"/>
  <c r="F294" i="2"/>
  <c r="F293" i="2"/>
  <c r="F292" i="2"/>
  <c r="J405" i="2" l="1"/>
  <c r="J406" i="2"/>
  <c r="J407" i="2"/>
  <c r="J404" i="2"/>
  <c r="I405" i="2"/>
  <c r="I406" i="2"/>
  <c r="I407" i="2"/>
  <c r="I404" i="2"/>
  <c r="G405" i="2"/>
  <c r="G406" i="2"/>
  <c r="G407" i="2"/>
  <c r="G404" i="2"/>
  <c r="J458" i="2"/>
  <c r="J454" i="2" s="1"/>
  <c r="J459" i="2"/>
  <c r="J455" i="2" s="1"/>
  <c r="J460" i="2"/>
  <c r="J456" i="2" s="1"/>
  <c r="J457" i="2"/>
  <c r="J453" i="2" s="1"/>
  <c r="I458" i="2"/>
  <c r="I454" i="2" s="1"/>
  <c r="I459" i="2"/>
  <c r="I455" i="2" s="1"/>
  <c r="I460" i="2"/>
  <c r="I456" i="2" s="1"/>
  <c r="I457" i="2"/>
  <c r="I453" i="2" s="1"/>
  <c r="H458" i="2"/>
  <c r="H459" i="2"/>
  <c r="H455" i="2" s="1"/>
  <c r="H460" i="2"/>
  <c r="H456" i="2" s="1"/>
  <c r="H457" i="2"/>
  <c r="G458" i="2"/>
  <c r="G454" i="2" s="1"/>
  <c r="G459" i="2"/>
  <c r="F459" i="2" s="1"/>
  <c r="G460" i="2"/>
  <c r="G456" i="2" s="1"/>
  <c r="G457" i="2"/>
  <c r="G453" i="2" s="1"/>
  <c r="F468" i="2"/>
  <c r="F467" i="2"/>
  <c r="F466" i="2"/>
  <c r="F465" i="2"/>
  <c r="F464" i="2"/>
  <c r="F463" i="2"/>
  <c r="F462" i="2"/>
  <c r="F461" i="2"/>
  <c r="J389" i="2"/>
  <c r="J390" i="2"/>
  <c r="J391" i="2"/>
  <c r="J388" i="2"/>
  <c r="I389" i="2"/>
  <c r="I390" i="2"/>
  <c r="I391" i="2"/>
  <c r="I388" i="2"/>
  <c r="G389" i="2"/>
  <c r="G390" i="2"/>
  <c r="G391" i="2"/>
  <c r="G388" i="2"/>
  <c r="G455" i="2" l="1"/>
  <c r="F458" i="2"/>
  <c r="H454" i="2"/>
  <c r="F457" i="2"/>
  <c r="H453" i="2"/>
  <c r="F460" i="2"/>
  <c r="J341" i="2" l="1"/>
  <c r="J342" i="2"/>
  <c r="J343" i="2"/>
  <c r="J340" i="2"/>
  <c r="I343" i="2"/>
  <c r="I341" i="2"/>
  <c r="I342" i="2"/>
  <c r="I340" i="2"/>
  <c r="G341" i="2"/>
  <c r="G342" i="2"/>
  <c r="G343" i="2"/>
  <c r="G340" i="2"/>
  <c r="F347" i="2"/>
  <c r="F346" i="2"/>
  <c r="F345" i="2"/>
  <c r="F344" i="2"/>
  <c r="J109" i="2"/>
  <c r="J110" i="2"/>
  <c r="J111" i="2"/>
  <c r="J108" i="2"/>
  <c r="I109" i="2"/>
  <c r="I110" i="2"/>
  <c r="I111" i="2"/>
  <c r="I108" i="2"/>
  <c r="G109" i="2"/>
  <c r="G110" i="2"/>
  <c r="G111" i="2"/>
  <c r="G108" i="2"/>
  <c r="J101" i="2"/>
  <c r="J97" i="2" s="1"/>
  <c r="J102" i="2"/>
  <c r="J98" i="2" s="1"/>
  <c r="J103" i="2"/>
  <c r="J99" i="2" s="1"/>
  <c r="J100" i="2"/>
  <c r="J96" i="2" s="1"/>
  <c r="I101" i="2"/>
  <c r="I102" i="2"/>
  <c r="I98" i="2" s="1"/>
  <c r="I103" i="2"/>
  <c r="I99" i="2" s="1"/>
  <c r="I100" i="2"/>
  <c r="I96" i="2" s="1"/>
  <c r="G101" i="2"/>
  <c r="G97" i="2" s="1"/>
  <c r="G102" i="2"/>
  <c r="G98" i="2" s="1"/>
  <c r="G103" i="2"/>
  <c r="G100" i="2"/>
  <c r="G96" i="2" s="1"/>
  <c r="J69" i="2"/>
  <c r="J70" i="2"/>
  <c r="J71" i="2"/>
  <c r="J68" i="2"/>
  <c r="I69" i="2"/>
  <c r="I70" i="2"/>
  <c r="I71" i="2"/>
  <c r="I68" i="2"/>
  <c r="G69" i="2"/>
  <c r="G70" i="2"/>
  <c r="G71" i="2"/>
  <c r="G68" i="2"/>
  <c r="G99" i="2" l="1"/>
  <c r="I97" i="2"/>
  <c r="F341" i="2"/>
  <c r="F343" i="2"/>
  <c r="F340" i="2"/>
  <c r="F342" i="2"/>
  <c r="J49" i="2"/>
  <c r="J41" i="2" s="1"/>
  <c r="J50" i="2"/>
  <c r="J42" i="2" s="1"/>
  <c r="J51" i="2"/>
  <c r="J43" i="2" s="1"/>
  <c r="J48" i="2"/>
  <c r="J40" i="2" s="1"/>
  <c r="I49" i="2"/>
  <c r="I41" i="2" s="1"/>
  <c r="I50" i="2"/>
  <c r="I42" i="2" s="1"/>
  <c r="I51" i="2"/>
  <c r="I43" i="2" s="1"/>
  <c r="I48" i="2"/>
  <c r="I40" i="2" s="1"/>
  <c r="G49" i="2"/>
  <c r="G41" i="2" s="1"/>
  <c r="G50" i="2"/>
  <c r="G42" i="2" s="1"/>
  <c r="G51" i="2"/>
  <c r="G43" i="2" s="1"/>
  <c r="G48" i="2"/>
  <c r="G40" i="2" s="1"/>
  <c r="J237" i="2" l="1"/>
  <c r="J238" i="2"/>
  <c r="J239" i="2"/>
  <c r="J236" i="2"/>
  <c r="I237" i="2"/>
  <c r="I238" i="2"/>
  <c r="I239" i="2"/>
  <c r="I236" i="2"/>
  <c r="G237" i="2"/>
  <c r="G238" i="2"/>
  <c r="G239" i="2"/>
  <c r="G236" i="2"/>
  <c r="F279" i="2"/>
  <c r="F278" i="2"/>
  <c r="F277" i="2"/>
  <c r="F276" i="2"/>
  <c r="F267" i="2"/>
  <c r="F266" i="2"/>
  <c r="F265" i="2"/>
  <c r="F264" i="2"/>
  <c r="J209" i="2"/>
  <c r="J210" i="2"/>
  <c r="J211" i="2"/>
  <c r="J208" i="2"/>
  <c r="I209" i="2"/>
  <c r="I210" i="2"/>
  <c r="I211" i="2"/>
  <c r="I208" i="2"/>
  <c r="G209" i="2"/>
  <c r="G210" i="2"/>
  <c r="G211" i="2"/>
  <c r="G208" i="2"/>
  <c r="F215" i="2"/>
  <c r="F214" i="2"/>
  <c r="F213" i="2"/>
  <c r="F212" i="2"/>
  <c r="J193" i="2"/>
  <c r="J194" i="2"/>
  <c r="J195" i="2"/>
  <c r="J192" i="2"/>
  <c r="I193" i="2"/>
  <c r="I194" i="2"/>
  <c r="I195" i="2"/>
  <c r="I192" i="2"/>
  <c r="G193" i="2"/>
  <c r="G194" i="2"/>
  <c r="G195" i="2"/>
  <c r="G192" i="2"/>
  <c r="F200" i="2"/>
  <c r="J185" i="2"/>
  <c r="J186" i="2"/>
  <c r="J187" i="2"/>
  <c r="J184" i="2"/>
  <c r="I185" i="2"/>
  <c r="I186" i="2"/>
  <c r="I187" i="2"/>
  <c r="I184" i="2"/>
  <c r="G185" i="2"/>
  <c r="G186" i="2"/>
  <c r="G187" i="2"/>
  <c r="G184" i="2"/>
  <c r="J161" i="2"/>
  <c r="J162" i="2"/>
  <c r="J163" i="2"/>
  <c r="J160" i="2"/>
  <c r="I161" i="2"/>
  <c r="I162" i="2"/>
  <c r="I163" i="2"/>
  <c r="I160" i="2"/>
  <c r="G161" i="2"/>
  <c r="G162" i="2"/>
  <c r="G163" i="2"/>
  <c r="G160" i="2"/>
  <c r="F177" i="2"/>
  <c r="F178" i="2"/>
  <c r="F179" i="2"/>
  <c r="F157" i="2"/>
  <c r="F158" i="2"/>
  <c r="F159" i="2"/>
  <c r="F173" i="2"/>
  <c r="F174" i="2"/>
  <c r="F175" i="2"/>
  <c r="F172" i="2"/>
  <c r="F456" i="2"/>
  <c r="G154" i="2" l="1"/>
  <c r="G150" i="2" s="1"/>
  <c r="J154" i="2"/>
  <c r="J150" i="2" s="1"/>
  <c r="I153" i="2"/>
  <c r="I149" i="2" s="1"/>
  <c r="J153" i="2"/>
  <c r="J149" i="2" s="1"/>
  <c r="G155" i="2"/>
  <c r="G151" i="2" s="1"/>
  <c r="I155" i="2"/>
  <c r="I151" i="2" s="1"/>
  <c r="J155" i="2"/>
  <c r="J151" i="2" s="1"/>
  <c r="G152" i="2"/>
  <c r="G148" i="2" s="1"/>
  <c r="I152" i="2"/>
  <c r="I148" i="2" s="1"/>
  <c r="J152" i="2"/>
  <c r="J148" i="2" s="1"/>
  <c r="G153" i="2"/>
  <c r="G149" i="2" s="1"/>
  <c r="I154" i="2"/>
  <c r="I150" i="2" s="1"/>
  <c r="F714" i="2"/>
  <c r="F710" i="2"/>
  <c r="F713" i="2"/>
  <c r="F712" i="2"/>
  <c r="F711" i="2"/>
  <c r="F716" i="2"/>
  <c r="G709" i="2"/>
  <c r="F709" i="2" s="1"/>
  <c r="F715" i="2"/>
  <c r="F455" i="2"/>
  <c r="F453" i="2"/>
  <c r="F454" i="2"/>
  <c r="F275" i="2"/>
  <c r="F274" i="2"/>
  <c r="F273" i="2"/>
  <c r="F272" i="2"/>
  <c r="F271" i="2"/>
  <c r="F270" i="2"/>
  <c r="F269" i="2"/>
  <c r="F268" i="2"/>
  <c r="F263" i="2"/>
  <c r="F262" i="2"/>
  <c r="F261" i="2"/>
  <c r="F260" i="2"/>
  <c r="F259" i="2"/>
  <c r="F258" i="2"/>
  <c r="F257" i="2"/>
  <c r="F256" i="2"/>
  <c r="F255" i="2"/>
  <c r="F254" i="2"/>
  <c r="F253" i="2"/>
  <c r="F252" i="2"/>
  <c r="F251" i="2"/>
  <c r="F250" i="2"/>
  <c r="F249" i="2"/>
  <c r="F248" i="2"/>
  <c r="F247" i="2"/>
  <c r="F246" i="2"/>
  <c r="F245" i="2"/>
  <c r="F244" i="2"/>
  <c r="F243" i="2"/>
  <c r="F242" i="2"/>
  <c r="F241" i="2"/>
  <c r="F240" i="2"/>
  <c r="F235" i="2"/>
  <c r="F234" i="2"/>
  <c r="F233" i="2"/>
  <c r="F232" i="2"/>
  <c r="F231" i="2"/>
  <c r="F230" i="2"/>
  <c r="F229" i="2"/>
  <c r="F228" i="2"/>
  <c r="F227" i="2"/>
  <c r="F226" i="2"/>
  <c r="F225" i="2"/>
  <c r="F224" i="2"/>
  <c r="F223" i="2"/>
  <c r="F222" i="2"/>
  <c r="F221" i="2"/>
  <c r="F220" i="2"/>
  <c r="F219" i="2"/>
  <c r="F218" i="2"/>
  <c r="F217" i="2"/>
  <c r="F216" i="2"/>
  <c r="F204" i="2"/>
  <c r="F205" i="2"/>
  <c r="F206" i="2"/>
  <c r="F207" i="2"/>
  <c r="F201" i="2"/>
  <c r="F202" i="2"/>
  <c r="F203" i="2"/>
  <c r="F196" i="2"/>
  <c r="F197" i="2"/>
  <c r="F198" i="2"/>
  <c r="F199" i="2"/>
  <c r="F188" i="2"/>
  <c r="F189" i="2"/>
  <c r="F190" i="2"/>
  <c r="F191" i="2"/>
  <c r="F183" i="2"/>
  <c r="F182" i="2"/>
  <c r="F181" i="2"/>
  <c r="F180" i="2"/>
  <c r="F176" i="2"/>
  <c r="F168" i="2"/>
  <c r="F169" i="2"/>
  <c r="F170" i="2"/>
  <c r="F171" i="2"/>
  <c r="F164" i="2"/>
  <c r="F165" i="2"/>
  <c r="F166" i="2"/>
  <c r="F167" i="2"/>
  <c r="F162" i="2" l="1"/>
  <c r="F239" i="2"/>
  <c r="F238" i="2"/>
  <c r="F236" i="2"/>
  <c r="F160" i="2"/>
  <c r="F237" i="2"/>
  <c r="F209" i="2"/>
  <c r="F195" i="2"/>
  <c r="F211" i="2"/>
  <c r="F210" i="2"/>
  <c r="F208" i="2"/>
  <c r="F161" i="2"/>
  <c r="F192" i="2"/>
  <c r="F193" i="2"/>
  <c r="F194" i="2"/>
  <c r="F184" i="2"/>
  <c r="F186" i="2"/>
  <c r="F187" i="2"/>
  <c r="F185" i="2"/>
  <c r="F163" i="2"/>
  <c r="F156" i="2"/>
  <c r="F150" i="2" l="1"/>
  <c r="F154" i="2"/>
  <c r="F149" i="2"/>
  <c r="F151" i="2"/>
  <c r="F148" i="2"/>
  <c r="F155" i="2"/>
  <c r="F153" i="2"/>
  <c r="F152" i="2"/>
  <c r="F282" i="2" l="1"/>
  <c r="F281" i="2"/>
  <c r="F280" i="2"/>
  <c r="F283" i="2"/>
  <c r="F284" i="2"/>
  <c r="F287" i="2"/>
  <c r="F286" i="2"/>
  <c r="F285" i="2"/>
  <c r="J333" i="2"/>
  <c r="J329" i="2" s="1"/>
  <c r="J334" i="2"/>
  <c r="J330" i="2" s="1"/>
  <c r="J335" i="2"/>
  <c r="J331" i="2" s="1"/>
  <c r="J332" i="2"/>
  <c r="J328" i="2" s="1"/>
  <c r="I333" i="2"/>
  <c r="I329" i="2" s="1"/>
  <c r="I334" i="2"/>
  <c r="I330" i="2" s="1"/>
  <c r="I335" i="2"/>
  <c r="I331" i="2" s="1"/>
  <c r="I332" i="2"/>
  <c r="I328" i="2" s="1"/>
  <c r="G333" i="2"/>
  <c r="G329" i="2" s="1"/>
  <c r="G334" i="2"/>
  <c r="G330" i="2" s="1"/>
  <c r="G335" i="2"/>
  <c r="G331" i="2" s="1"/>
  <c r="G332" i="2"/>
  <c r="F337" i="2"/>
  <c r="F338" i="2"/>
  <c r="F339" i="2"/>
  <c r="F336" i="2"/>
  <c r="F35" i="2"/>
  <c r="F34" i="2"/>
  <c r="F33" i="2"/>
  <c r="F32" i="2"/>
  <c r="F31" i="2"/>
  <c r="F30" i="2"/>
  <c r="F29" i="2"/>
  <c r="F28" i="2"/>
  <c r="F21" i="2"/>
  <c r="F22" i="2"/>
  <c r="F23" i="2"/>
  <c r="F20" i="2"/>
  <c r="F741" i="2"/>
  <c r="F742" i="2"/>
  <c r="F743" i="2"/>
  <c r="F744" i="2"/>
  <c r="F737" i="2"/>
  <c r="F738" i="2"/>
  <c r="F739" i="2"/>
  <c r="F740" i="2"/>
  <c r="F733" i="2"/>
  <c r="F734" i="2"/>
  <c r="F735" i="2"/>
  <c r="F736" i="2"/>
  <c r="F729" i="2"/>
  <c r="F730" i="2"/>
  <c r="F731" i="2"/>
  <c r="F732" i="2"/>
  <c r="F728" i="2"/>
  <c r="F727" i="2"/>
  <c r="F726" i="2"/>
  <c r="F725" i="2"/>
  <c r="F722" i="2"/>
  <c r="F723" i="2"/>
  <c r="F724" i="2"/>
  <c r="F721" i="2"/>
  <c r="F12" i="2" l="1"/>
  <c r="G328" i="2"/>
  <c r="F328" i="2" s="1"/>
  <c r="F329" i="2"/>
  <c r="F330" i="2"/>
  <c r="F13" i="2"/>
  <c r="F14" i="2"/>
  <c r="F15" i="2"/>
  <c r="F331" i="2"/>
  <c r="F332" i="2"/>
  <c r="F335" i="2"/>
  <c r="F334" i="2"/>
  <c r="F333" i="2"/>
  <c r="F719" i="2"/>
  <c r="F718" i="2"/>
  <c r="F717" i="2"/>
  <c r="F720" i="2"/>
  <c r="F124" i="2"/>
  <c r="F125" i="2"/>
  <c r="F126" i="2"/>
  <c r="F127" i="2"/>
  <c r="F120" i="2"/>
  <c r="F121" i="2"/>
  <c r="F122" i="2"/>
  <c r="F123" i="2"/>
  <c r="F117" i="2"/>
  <c r="F118" i="2"/>
  <c r="F119" i="2"/>
  <c r="F116" i="2"/>
  <c r="F113" i="2"/>
  <c r="F114" i="2"/>
  <c r="F115" i="2"/>
  <c r="F112" i="2"/>
  <c r="F105" i="2"/>
  <c r="F106" i="2"/>
  <c r="F107" i="2"/>
  <c r="F104" i="2"/>
  <c r="J65" i="2"/>
  <c r="J57" i="2" s="1"/>
  <c r="J66" i="2"/>
  <c r="J58" i="2" s="1"/>
  <c r="J67" i="2"/>
  <c r="J59" i="2" s="1"/>
  <c r="J64" i="2"/>
  <c r="J56" i="2" s="1"/>
  <c r="I65" i="2"/>
  <c r="I57" i="2" s="1"/>
  <c r="I66" i="2"/>
  <c r="I58" i="2" s="1"/>
  <c r="I67" i="2"/>
  <c r="I59" i="2" s="1"/>
  <c r="I64" i="2"/>
  <c r="I56" i="2" s="1"/>
  <c r="F69" i="2"/>
  <c r="G66" i="2"/>
  <c r="G58" i="2" s="1"/>
  <c r="G67" i="2"/>
  <c r="G59" i="2" s="1"/>
  <c r="G64" i="2"/>
  <c r="G56" i="2" s="1"/>
  <c r="F92" i="2"/>
  <c r="F93" i="2"/>
  <c r="F94" i="2"/>
  <c r="F95" i="2"/>
  <c r="F88" i="2"/>
  <c r="F89" i="2"/>
  <c r="F90" i="2"/>
  <c r="F91" i="2"/>
  <c r="F84" i="2"/>
  <c r="F85" i="2"/>
  <c r="F86" i="2"/>
  <c r="F87" i="2"/>
  <c r="F80" i="2"/>
  <c r="F81" i="2"/>
  <c r="F82" i="2"/>
  <c r="F83" i="2"/>
  <c r="F76" i="2"/>
  <c r="F77" i="2"/>
  <c r="F78" i="2"/>
  <c r="F79" i="2"/>
  <c r="F73" i="2"/>
  <c r="F74" i="2"/>
  <c r="F75" i="2"/>
  <c r="F72" i="2"/>
  <c r="F61" i="2"/>
  <c r="F62" i="2"/>
  <c r="F63" i="2"/>
  <c r="F60" i="2"/>
  <c r="J432" i="2"/>
  <c r="F446" i="2"/>
  <c r="F447" i="2"/>
  <c r="F448" i="2"/>
  <c r="F445" i="2"/>
  <c r="J421" i="2"/>
  <c r="J422" i="2"/>
  <c r="J423" i="2"/>
  <c r="J420" i="2"/>
  <c r="I421" i="2"/>
  <c r="I422" i="2"/>
  <c r="I423" i="2"/>
  <c r="I420" i="2"/>
  <c r="G421" i="2"/>
  <c r="G422" i="2"/>
  <c r="G423" i="2"/>
  <c r="G420" i="2"/>
  <c r="F424" i="2"/>
  <c r="F425" i="2"/>
  <c r="F426" i="2"/>
  <c r="F427" i="2"/>
  <c r="J413" i="2"/>
  <c r="J401" i="2" s="1"/>
  <c r="J414" i="2"/>
  <c r="J402" i="2" s="1"/>
  <c r="J415" i="2"/>
  <c r="J403" i="2" s="1"/>
  <c r="J412" i="2"/>
  <c r="J400" i="2" s="1"/>
  <c r="I413" i="2"/>
  <c r="I401" i="2" s="1"/>
  <c r="I414" i="2"/>
  <c r="I402" i="2" s="1"/>
  <c r="I415" i="2"/>
  <c r="I403" i="2" s="1"/>
  <c r="I412" i="2"/>
  <c r="I400" i="2" s="1"/>
  <c r="G413" i="2"/>
  <c r="G401" i="2" s="1"/>
  <c r="G414" i="2"/>
  <c r="G402" i="2" s="1"/>
  <c r="G415" i="2"/>
  <c r="G403" i="2" s="1"/>
  <c r="G412" i="2"/>
  <c r="G400" i="2" s="1"/>
  <c r="F419" i="2"/>
  <c r="F418" i="2"/>
  <c r="F417" i="2"/>
  <c r="F416" i="2"/>
  <c r="F436" i="2" l="1"/>
  <c r="I432" i="2"/>
  <c r="F442" i="2"/>
  <c r="F108" i="2"/>
  <c r="F443" i="2"/>
  <c r="F444" i="2"/>
  <c r="F441" i="2"/>
  <c r="F110" i="2"/>
  <c r="F111" i="2"/>
  <c r="F109" i="2"/>
  <c r="F421" i="2"/>
  <c r="F66" i="2"/>
  <c r="F64" i="2"/>
  <c r="F67" i="2"/>
  <c r="G65" i="2"/>
  <c r="G57" i="2" s="1"/>
  <c r="F101" i="2"/>
  <c r="F71" i="2"/>
  <c r="F103" i="2"/>
  <c r="F70" i="2"/>
  <c r="F102" i="2"/>
  <c r="F68" i="2"/>
  <c r="F100" i="2"/>
  <c r="F412" i="2"/>
  <c r="F420" i="2"/>
  <c r="F423" i="2"/>
  <c r="F414" i="2"/>
  <c r="F422" i="2"/>
  <c r="F413" i="2"/>
  <c r="F415" i="2"/>
  <c r="F14" i="1"/>
  <c r="K14" i="1"/>
  <c r="F96" i="2" l="1"/>
  <c r="F56" i="2"/>
  <c r="F99" i="2"/>
  <c r="F98" i="2"/>
  <c r="F97" i="2"/>
  <c r="F59" i="2"/>
  <c r="F58" i="2"/>
  <c r="F65" i="2"/>
  <c r="F57" i="2" l="1"/>
  <c r="F636" i="2" l="1"/>
  <c r="F635" i="2"/>
  <c r="F634" i="2"/>
  <c r="F633" i="2"/>
  <c r="F628" i="2"/>
  <c r="F627" i="2"/>
  <c r="F626" i="2"/>
  <c r="F625" i="2"/>
  <c r="F289" i="2"/>
  <c r="F290" i="2"/>
  <c r="F291" i="2"/>
  <c r="F288" i="2"/>
  <c r="F305" i="2"/>
  <c r="F306" i="2"/>
  <c r="F307" i="2"/>
  <c r="F304" i="2"/>
  <c r="J746" i="2"/>
  <c r="J747" i="2"/>
  <c r="J748" i="2"/>
  <c r="J745" i="2"/>
  <c r="I746" i="2"/>
  <c r="I747" i="2"/>
  <c r="I748" i="2"/>
  <c r="I745" i="2"/>
  <c r="H746" i="2"/>
  <c r="H747" i="2"/>
  <c r="H748" i="2"/>
  <c r="H745" i="2"/>
  <c r="G746" i="2"/>
  <c r="G747" i="2"/>
  <c r="G748" i="2"/>
  <c r="G745" i="2"/>
  <c r="F750" i="2"/>
  <c r="F751" i="2"/>
  <c r="F752" i="2"/>
  <c r="F749" i="2"/>
  <c r="F408" i="2"/>
  <c r="F409" i="2"/>
  <c r="F410" i="2"/>
  <c r="F411" i="2"/>
  <c r="F365" i="2"/>
  <c r="F366" i="2"/>
  <c r="F367" i="2"/>
  <c r="F364" i="2"/>
  <c r="F745" i="2" l="1"/>
  <c r="F746" i="2"/>
  <c r="F747" i="2"/>
  <c r="F748" i="2"/>
  <c r="F404" i="2"/>
  <c r="F400" i="2"/>
  <c r="F407" i="2"/>
  <c r="F403" i="2"/>
  <c r="F406" i="2"/>
  <c r="F402" i="2"/>
  <c r="F405" i="2"/>
  <c r="F401" i="2"/>
  <c r="J759" i="2" l="1"/>
  <c r="J755" i="2" s="1"/>
  <c r="J760" i="2"/>
  <c r="J756" i="2" s="1"/>
  <c r="J761" i="2"/>
  <c r="J757" i="2" s="1"/>
  <c r="J758" i="2"/>
  <c r="J754" i="2" s="1"/>
  <c r="I759" i="2"/>
  <c r="I755" i="2" s="1"/>
  <c r="I760" i="2"/>
  <c r="I756" i="2" s="1"/>
  <c r="I761" i="2"/>
  <c r="I757" i="2" s="1"/>
  <c r="I758" i="2"/>
  <c r="I754" i="2" s="1"/>
  <c r="H759" i="2"/>
  <c r="H755" i="2" s="1"/>
  <c r="H760" i="2"/>
  <c r="H756" i="2" s="1"/>
  <c r="H761" i="2"/>
  <c r="H757" i="2" s="1"/>
  <c r="H758" i="2"/>
  <c r="H754" i="2" s="1"/>
  <c r="G759" i="2"/>
  <c r="G755" i="2" s="1"/>
  <c r="G760" i="2"/>
  <c r="G756" i="2" s="1"/>
  <c r="G761" i="2"/>
  <c r="G758" i="2"/>
  <c r="G754" i="2" s="1"/>
  <c r="F767" i="2"/>
  <c r="F768" i="2"/>
  <c r="F769" i="2"/>
  <c r="F766" i="2"/>
  <c r="F763" i="2"/>
  <c r="F764" i="2"/>
  <c r="F765" i="2"/>
  <c r="F762" i="2"/>
  <c r="J385" i="2"/>
  <c r="J386" i="2"/>
  <c r="J387" i="2"/>
  <c r="J384" i="2"/>
  <c r="I385" i="2"/>
  <c r="I386" i="2"/>
  <c r="I387" i="2"/>
  <c r="I384" i="2"/>
  <c r="G385" i="2"/>
  <c r="G386" i="2"/>
  <c r="G387" i="2"/>
  <c r="G384" i="2"/>
  <c r="G757" i="2" l="1"/>
  <c r="F757" i="2" s="1"/>
  <c r="F384" i="2"/>
  <c r="F386" i="2"/>
  <c r="F758" i="2"/>
  <c r="F754" i="2"/>
  <c r="F760" i="2"/>
  <c r="F756" i="2"/>
  <c r="F759" i="2"/>
  <c r="F755" i="2"/>
  <c r="F761" i="2"/>
  <c r="F387" i="2"/>
  <c r="F385" i="2"/>
  <c r="F391" i="2"/>
  <c r="F390" i="2"/>
  <c r="F389" i="2"/>
  <c r="F388" i="2"/>
  <c r="F399" i="2" l="1"/>
  <c r="F398" i="2"/>
  <c r="F397" i="2"/>
  <c r="F396" i="2"/>
  <c r="F393" i="2"/>
  <c r="F394" i="2"/>
  <c r="F395" i="2"/>
  <c r="F392" i="2"/>
  <c r="J141" i="2"/>
  <c r="J137" i="2" s="1"/>
  <c r="J142" i="2"/>
  <c r="J138" i="2" s="1"/>
  <c r="J143" i="2"/>
  <c r="J139" i="2" s="1"/>
  <c r="J140" i="2"/>
  <c r="J136" i="2" s="1"/>
  <c r="J7" i="2" s="1"/>
  <c r="I141" i="2"/>
  <c r="I137" i="2" s="1"/>
  <c r="I142" i="2"/>
  <c r="I138" i="2" s="1"/>
  <c r="I143" i="2"/>
  <c r="I139" i="2" s="1"/>
  <c r="I140" i="2"/>
  <c r="I136" i="2" s="1"/>
  <c r="I7" i="2" s="1"/>
  <c r="G141" i="2"/>
  <c r="G137" i="2" s="1"/>
  <c r="G142" i="2"/>
  <c r="G138" i="2" s="1"/>
  <c r="G143" i="2"/>
  <c r="G139" i="2" s="1"/>
  <c r="G140" i="2"/>
  <c r="G136" i="2" s="1"/>
  <c r="F145" i="2"/>
  <c r="F146" i="2"/>
  <c r="F147" i="2"/>
  <c r="F144" i="2"/>
  <c r="F140" i="2" l="1"/>
  <c r="F143" i="2"/>
  <c r="F141" i="2"/>
  <c r="F142" i="2"/>
  <c r="F47" i="2"/>
  <c r="F46" i="2"/>
  <c r="F45" i="2"/>
  <c r="F44" i="2"/>
  <c r="F136" i="2" l="1"/>
  <c r="F137" i="2"/>
  <c r="F138" i="2"/>
  <c r="F139" i="2"/>
  <c r="F42" i="2"/>
  <c r="F43" i="2"/>
  <c r="F40" i="2"/>
  <c r="F41" i="2"/>
  <c r="F48" i="2"/>
  <c r="F49" i="2"/>
  <c r="F50" i="2"/>
  <c r="F51" i="2"/>
  <c r="F52" i="2"/>
  <c r="F53" i="2"/>
  <c r="F54" i="2"/>
  <c r="F55" i="2"/>
  <c r="F376" i="2" l="1"/>
  <c r="F377" i="2"/>
  <c r="F378" i="2"/>
  <c r="F379" i="2"/>
  <c r="F373" i="2"/>
  <c r="F374" i="2"/>
  <c r="F375" i="2"/>
  <c r="F372" i="2"/>
  <c r="F363" i="2" l="1"/>
  <c r="F369" i="2"/>
  <c r="F361" i="2"/>
  <c r="F368" i="2"/>
  <c r="F360" i="2"/>
  <c r="F370" i="2"/>
  <c r="F362" i="2"/>
  <c r="F371" i="2"/>
  <c r="F621" i="2"/>
  <c r="F622" i="2"/>
  <c r="F623" i="2"/>
  <c r="F624" i="2"/>
  <c r="F617" i="2"/>
  <c r="F618" i="2"/>
  <c r="F619" i="2"/>
  <c r="F620" i="2"/>
  <c r="F613" i="2"/>
  <c r="F614" i="2"/>
  <c r="F615" i="2"/>
  <c r="F616" i="2"/>
  <c r="F601" i="2"/>
  <c r="F602" i="2"/>
  <c r="F603" i="2"/>
  <c r="F604" i="2"/>
  <c r="F597" i="2"/>
  <c r="F598" i="2"/>
  <c r="F599" i="2"/>
  <c r="F600" i="2"/>
  <c r="F593" i="2"/>
  <c r="F594" i="2"/>
  <c r="F595" i="2"/>
  <c r="F596" i="2"/>
  <c r="F579" i="2"/>
  <c r="G577" i="2"/>
  <c r="F585" i="2"/>
  <c r="F586" i="2"/>
  <c r="F587" i="2"/>
  <c r="F588" i="2"/>
  <c r="F581" i="2"/>
  <c r="F582" i="2"/>
  <c r="F583" i="2"/>
  <c r="F584" i="2"/>
  <c r="I570" i="2"/>
  <c r="I8" i="2" s="1"/>
  <c r="J570" i="2"/>
  <c r="J8" i="2" s="1"/>
  <c r="I571" i="2"/>
  <c r="I9" i="2" s="1"/>
  <c r="J571" i="2"/>
  <c r="J9" i="2" s="1"/>
  <c r="I572" i="2"/>
  <c r="J572" i="2"/>
  <c r="J569" i="2"/>
  <c r="I569" i="2"/>
  <c r="H570" i="2"/>
  <c r="H8" i="2" s="1"/>
  <c r="H571" i="2"/>
  <c r="H9" i="2" s="1"/>
  <c r="H572" i="2"/>
  <c r="H10" i="2" s="1"/>
  <c r="H569" i="2"/>
  <c r="H7" i="2" s="1"/>
  <c r="G570" i="2"/>
  <c r="G8" i="2" s="1"/>
  <c r="G571" i="2"/>
  <c r="G572" i="2"/>
  <c r="G10" i="2" s="1"/>
  <c r="G569" i="2"/>
  <c r="F573" i="2"/>
  <c r="F574" i="2"/>
  <c r="F575" i="2"/>
  <c r="F576" i="2"/>
  <c r="F561" i="2"/>
  <c r="F565" i="2"/>
  <c r="F566" i="2"/>
  <c r="F567" i="2"/>
  <c r="F568" i="2"/>
  <c r="F557" i="2"/>
  <c r="F558" i="2"/>
  <c r="F559" i="2"/>
  <c r="F560" i="2"/>
  <c r="F553" i="2"/>
  <c r="F554" i="2"/>
  <c r="F555" i="2"/>
  <c r="F556" i="2"/>
  <c r="F549" i="2"/>
  <c r="F550" i="2"/>
  <c r="F551" i="2"/>
  <c r="F552" i="2"/>
  <c r="F545" i="2"/>
  <c r="F546" i="2"/>
  <c r="F547" i="2"/>
  <c r="F548" i="2"/>
  <c r="F541" i="2"/>
  <c r="F542" i="2"/>
  <c r="F543" i="2"/>
  <c r="F544" i="2"/>
  <c r="F533" i="2"/>
  <c r="F534" i="2"/>
  <c r="F535" i="2"/>
  <c r="F536" i="2"/>
  <c r="F529" i="2"/>
  <c r="F530" i="2"/>
  <c r="F531" i="2"/>
  <c r="F532" i="2"/>
  <c r="F525" i="2"/>
  <c r="F526" i="2"/>
  <c r="F527" i="2"/>
  <c r="F528" i="2"/>
  <c r="F517" i="2"/>
  <c r="F518" i="2"/>
  <c r="F519" i="2"/>
  <c r="F520" i="2"/>
  <c r="F516" i="2"/>
  <c r="F513" i="2"/>
  <c r="F514" i="2"/>
  <c r="F515" i="2"/>
  <c r="F509" i="2"/>
  <c r="F510" i="2"/>
  <c r="F511" i="2"/>
  <c r="F512" i="2"/>
  <c r="G9" i="2" l="1"/>
  <c r="F9" i="2" s="1"/>
  <c r="J435" i="2"/>
  <c r="J10" i="2" s="1"/>
  <c r="I435" i="2"/>
  <c r="I10" i="2" s="1"/>
  <c r="F523" i="2"/>
  <c r="F580" i="2"/>
  <c r="F493" i="2"/>
  <c r="F589" i="2"/>
  <c r="F432" i="2"/>
  <c r="F590" i="2"/>
  <c r="F577" i="2"/>
  <c r="F495" i="2"/>
  <c r="F591" i="2"/>
  <c r="F592" i="2"/>
  <c r="F564" i="2"/>
  <c r="F563" i="2"/>
  <c r="F610" i="2"/>
  <c r="F522" i="2"/>
  <c r="F612" i="2"/>
  <c r="F562" i="2"/>
  <c r="F524" i="2"/>
  <c r="F569" i="2"/>
  <c r="F611" i="2"/>
  <c r="F609" i="2"/>
  <c r="F521" i="2"/>
  <c r="F537" i="2"/>
  <c r="F578" i="2"/>
  <c r="F540" i="2"/>
  <c r="F571" i="2"/>
  <c r="F570" i="2"/>
  <c r="F572" i="2"/>
  <c r="F539" i="2"/>
  <c r="F496" i="2"/>
  <c r="F538" i="2"/>
  <c r="F494" i="2"/>
  <c r="F505" i="2"/>
  <c r="F506" i="2"/>
  <c r="F507" i="2"/>
  <c r="F508" i="2"/>
  <c r="F439" i="2" l="1"/>
  <c r="F435" i="2"/>
  <c r="F433" i="2"/>
  <c r="F434" i="2"/>
  <c r="F502" i="2"/>
  <c r="F503" i="2"/>
  <c r="F504" i="2"/>
  <c r="F501" i="2"/>
  <c r="F498" i="2"/>
  <c r="F499" i="2"/>
  <c r="F500" i="2"/>
  <c r="F497" i="2"/>
  <c r="F489" i="2"/>
  <c r="F490" i="2"/>
  <c r="F491" i="2"/>
  <c r="F492" i="2"/>
  <c r="F485" i="2"/>
  <c r="F486" i="2"/>
  <c r="F487" i="2"/>
  <c r="F488" i="2"/>
  <c r="F481" i="2"/>
  <c r="F482" i="2"/>
  <c r="F483" i="2"/>
  <c r="F484" i="2"/>
  <c r="F478" i="2"/>
  <c r="F479" i="2"/>
  <c r="F480" i="2"/>
  <c r="F477" i="2"/>
  <c r="F473" i="2" l="1"/>
  <c r="F475" i="2"/>
  <c r="F476" i="2"/>
  <c r="F474" i="2"/>
  <c r="F661" i="2"/>
  <c r="F658" i="2" l="1"/>
  <c r="F469" i="2"/>
  <c r="F470" i="2"/>
  <c r="F472" i="2"/>
  <c r="F471" i="2"/>
  <c r="F660" i="2"/>
  <c r="F659" i="2"/>
  <c r="F663" i="2"/>
  <c r="F662" i="2"/>
  <c r="F657" i="2"/>
  <c r="F664" i="2"/>
  <c r="F24" i="6" l="1"/>
  <c r="F23" i="6"/>
  <c r="F22" i="6"/>
  <c r="F21" i="6"/>
  <c r="F20" i="6"/>
  <c r="F19" i="6"/>
  <c r="F18" i="6"/>
  <c r="F17" i="6"/>
  <c r="F16" i="6"/>
  <c r="J15" i="6"/>
  <c r="F15" i="6" s="1"/>
  <c r="I15" i="6"/>
  <c r="J14" i="6"/>
  <c r="I14" i="6"/>
  <c r="F14" i="6" s="1"/>
  <c r="J13" i="6"/>
  <c r="I13" i="6"/>
  <c r="I9" i="6" s="1"/>
  <c r="J12" i="6"/>
  <c r="I12" i="6"/>
  <c r="H12" i="6"/>
  <c r="G12" i="6"/>
  <c r="I11" i="6"/>
  <c r="H11" i="6"/>
  <c r="H7" i="6" s="1"/>
  <c r="G11" i="6"/>
  <c r="J10" i="6"/>
  <c r="I10" i="6"/>
  <c r="H10" i="6"/>
  <c r="H6" i="6" s="1"/>
  <c r="G10" i="6"/>
  <c r="J9" i="6"/>
  <c r="H9" i="6"/>
  <c r="G9" i="6"/>
  <c r="G5" i="6" s="1"/>
  <c r="J8" i="6"/>
  <c r="I8" i="6"/>
  <c r="H8" i="6"/>
  <c r="G8" i="6"/>
  <c r="F8" i="6" s="1"/>
  <c r="I7" i="6"/>
  <c r="G7" i="6"/>
  <c r="J6" i="6"/>
  <c r="I6" i="6"/>
  <c r="G6" i="6"/>
  <c r="J5" i="6"/>
  <c r="H5" i="6"/>
  <c r="F6" i="6" l="1"/>
  <c r="F10" i="6"/>
  <c r="F12" i="6"/>
  <c r="F13" i="6"/>
  <c r="F9" i="6"/>
  <c r="I5" i="6"/>
  <c r="F5" i="6" s="1"/>
  <c r="J11" i="6"/>
  <c r="J7" i="6" s="1"/>
  <c r="F7" i="6" s="1"/>
  <c r="F11" i="6" l="1"/>
  <c r="N9" i="1" l="1"/>
  <c r="N8" i="1" s="1"/>
  <c r="H9" i="1"/>
  <c r="H8" i="1" s="1"/>
  <c r="G9" i="1"/>
  <c r="K15" i="1"/>
  <c r="F15" i="1"/>
  <c r="K13" i="1"/>
  <c r="F13" i="1"/>
  <c r="J9" i="1"/>
  <c r="J8" i="1" s="1"/>
  <c r="O9" i="1"/>
  <c r="O8" i="1" s="1"/>
  <c r="I9" i="1"/>
  <c r="I8" i="1" s="1"/>
  <c r="L9" i="1" l="1"/>
  <c r="L8" i="1" s="1"/>
  <c r="M9" i="1"/>
  <c r="M8" i="1" s="1"/>
  <c r="G8" i="1"/>
  <c r="F8" i="1" s="1"/>
  <c r="F9" i="1"/>
  <c r="F11" i="1"/>
  <c r="K12" i="1"/>
  <c r="F12" i="1"/>
  <c r="K8" i="1" l="1"/>
  <c r="K11" i="1"/>
  <c r="K9" i="1"/>
  <c r="F7" i="2" l="1"/>
  <c r="F10" i="2"/>
  <c r="F8" i="2"/>
</calcChain>
</file>

<file path=xl/comments1.xml><?xml version="1.0" encoding="utf-8"?>
<comments xmlns="http://schemas.openxmlformats.org/spreadsheetml/2006/main">
  <authors>
    <author>Автор</author>
  </authors>
  <commentList>
    <comment ref="K657"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<sst xmlns="http://schemas.openxmlformats.org/spreadsheetml/2006/main" count="1460" uniqueCount="552">
  <si>
    <t>№ п/п</t>
  </si>
  <si>
    <t>Код цели</t>
  </si>
  <si>
    <t>Код доходов по БК</t>
  </si>
  <si>
    <t>Профинансировано</t>
  </si>
  <si>
    <t>Перечень проведенных мероприятий за отчетный период</t>
  </si>
  <si>
    <t>всего</t>
  </si>
  <si>
    <t>бюджет Забай-кальско-го края</t>
  </si>
  <si>
    <t>местные бюджеты</t>
  </si>
  <si>
    <t>Итого по программам</t>
  </si>
  <si>
    <t>Всего по объектам Забайкальского края, включенным в федеральную адресную инвестиционную программу</t>
  </si>
  <si>
    <t>в том числе:</t>
  </si>
  <si>
    <t>программная часть</t>
  </si>
  <si>
    <t>непрограммная часть</t>
  </si>
  <si>
    <r>
      <t xml:space="preserve">1 </t>
    </r>
    <r>
      <rPr>
        <sz val="11"/>
        <color rgb="FF000000"/>
        <rFont val="Times New Roman"/>
        <family val="1"/>
        <charset val="204"/>
      </rPr>
      <t>Мероприятия, реализуемые за счет средств по лимитам предыдущего года, отмечаются знаком «*».</t>
    </r>
  </si>
  <si>
    <t>Наименование мероприятия/объекта федеральной адресной инвестиционной программы</t>
  </si>
  <si>
    <t>млн.руб</t>
  </si>
  <si>
    <t>федераль-ный бюджет</t>
  </si>
  <si>
    <t>внебюд-жетные источ-ники</t>
  </si>
  <si>
    <t>мест-ные бюджеты</t>
  </si>
  <si>
    <t>Лицо, ответственное за предос-тавление информации (Ф.И.О., должность, e-mail, тел.)</t>
  </si>
  <si>
    <t>Показатели</t>
  </si>
  <si>
    <t>Лицо, ответственное за предоставление информации (Ф.И.О., должность, тел., e-mail)</t>
  </si>
  <si>
    <t>федеральный бюджет</t>
  </si>
  <si>
    <t>бюджет субъекта Российской Федерации</t>
  </si>
  <si>
    <t>местный бюджет</t>
  </si>
  <si>
    <t>Всего по государственным программам</t>
  </si>
  <si>
    <t>млн.рублей</t>
  </si>
  <si>
    <t xml:space="preserve">Общий объем финансовых ресурсов </t>
  </si>
  <si>
    <t>внебюджетные источники</t>
  </si>
  <si>
    <r>
      <t xml:space="preserve">Наименование </t>
    </r>
    <r>
      <rPr>
        <b/>
        <vertAlign val="superscript"/>
        <sz val="10"/>
        <rFont val="Times New Roman"/>
        <family val="1"/>
        <charset val="204"/>
      </rPr>
      <t>1</t>
    </r>
  </si>
  <si>
    <t>Фактически поступило средств (лимит) на 2015 год</t>
  </si>
  <si>
    <t>Предусмотрено в рамках программы на 2015 год</t>
  </si>
  <si>
    <t>Лошкарева Оксана Николаевна, главный специалист-эксперт,buhud@adm.e-zab.ru,35-14-83</t>
  </si>
  <si>
    <t>2.1</t>
  </si>
  <si>
    <t>Дылыкова Цыбегмит Бадмацыреновна консультант отдела финансирования
Минсельхоза Забай-кальского края
36-49-39,dylykova@mcx.e-zab.ru</t>
  </si>
  <si>
    <t>-</t>
  </si>
  <si>
    <t>1.1</t>
  </si>
  <si>
    <t>3.1</t>
  </si>
  <si>
    <t xml:space="preserve">Фактически освоено средств (выполнено работ) за 1 квартал 2015 года (нарастающим итогом)
</t>
  </si>
  <si>
    <t>Государственная программа РФ"Социально-экономическое развитие Дальнего Востока и Байкальского региона 2013-2020"</t>
  </si>
  <si>
    <t>4.1</t>
  </si>
  <si>
    <t>Создание инженерной инфраструктуры п. Агинское (строительство поселковых систем водоснабжения и канализации с очистными сооружениями)*</t>
  </si>
  <si>
    <t>Стабилизация русловых процессов р. Аргунь (1-я очередь).*</t>
  </si>
  <si>
    <t>Рыжкова Елена Владимировна, консультант отдела дорожного строительства, тел. 23-32-42, ryzhkova@coms.e-zab.ru</t>
  </si>
  <si>
    <t>4.1.1</t>
  </si>
  <si>
    <t>5</t>
  </si>
  <si>
    <t>5.1</t>
  </si>
  <si>
    <t>6</t>
  </si>
  <si>
    <t>Спортивный центр с универсальным игровым залом и плавательным бассейном в г. Краснокаменск.*</t>
  </si>
  <si>
    <t>7</t>
  </si>
  <si>
    <t>7.1</t>
  </si>
  <si>
    <t>8</t>
  </si>
  <si>
    <t>8.1</t>
  </si>
  <si>
    <t>Титова Мария Сергеевна, главный специалист-эксперт отдела реализации национальных проектов и жилищных программ, тел. 23-32-46, titova@coms.e-zab.ru</t>
  </si>
  <si>
    <t>Подпрограмма "Обеспечение жильем молодых семей" *</t>
  </si>
  <si>
    <t>666</t>
  </si>
  <si>
    <t xml:space="preserve">Направлена заявка на участие в конкурсном отборе субъектов РФ на участие в реализации мероприятий подпрограммы в 2015 году, конкурсный отбор Забайкальским краем,лимит ФБ на финансирование меропритий подпрограммы в 2015 году до Заб. края не доведен. </t>
  </si>
  <si>
    <t>Крюков Владимир Николаевич, консультант отдела капитального строительства, тел. 23-32-49, krukov@coms.e-zab.ru</t>
  </si>
  <si>
    <t>Мероприятия  по переселению граждан из жилых помещений, расположенных в зоне Байкало-Амурской магистрали, признанных непригодными для проживания, и (или) жилых помещений с высоким уровнем износа (более 70 процентов).*</t>
  </si>
  <si>
    <t>9</t>
  </si>
  <si>
    <t>9.1</t>
  </si>
  <si>
    <t xml:space="preserve">Федеральная  целевая программа «Жилище» на 2011-2015 годы. </t>
  </si>
  <si>
    <t>9.1.1</t>
  </si>
  <si>
    <t>9.1.2</t>
  </si>
  <si>
    <t>4.2</t>
  </si>
  <si>
    <t>4.2.1</t>
  </si>
  <si>
    <t xml:space="preserve">Государственная программа РФ «Обеспечение доступным и комфортным жильем и коммунальными услугами граждан Российской Федерации».  </t>
  </si>
  <si>
    <t>10.1</t>
  </si>
  <si>
    <t>Лукоянова Елена Всеволодовна главный специалист-эксперт финансово-экономического отдела Управления финансово-экономической работы, учета и контроля 21-18-23 (lukojanova@minobr.e-zab.ru)</t>
  </si>
  <si>
    <t>1.2</t>
  </si>
  <si>
    <t>Подпрограмма 1. Активная политика занястости населения и социальная поддержка безработных граждан</t>
  </si>
  <si>
    <t>14.1</t>
  </si>
  <si>
    <t>Воробьева Вероника Валерьевна, консультант, 35-09-55, vorobeva@depzan.e-zab.ru</t>
  </si>
  <si>
    <t>5.2</t>
  </si>
  <si>
    <t>Подпрограмма 1. "Обеспечение доступности приоритетных объектов и услуг в приоритетных сферах жизнедеятельности инвалидов и других маломобильных групп населения"</t>
  </si>
  <si>
    <t>1.3</t>
  </si>
  <si>
    <t>02720202077020000151</t>
  </si>
  <si>
    <t>1.1.1</t>
  </si>
  <si>
    <t xml:space="preserve">Реконструкция подъезда от автомобильной дороги федерального значения Р-297 "Амур" Чита-Хабаровск к г. Нерчинск на участке км 0+000 - км 21+000 в Нерчинском районе Забайкальского края (2 пусковой комплекс)* </t>
  </si>
  <si>
    <t>Разработка, издание карты доступности объектов и услуг муниципальных районов и городских округов Забайкальского края и безбарьерной карты г. Читы с указанием доступных объектов и маршрутов движения низкопольного транспорта</t>
  </si>
  <si>
    <t>Адаптация для инвалидов и других МГН приоритетных объектов социальной защиты населения: приобретение телефонных аппаратов с учетом особых потребностей инвалидов по слуху и зрению, приобретение подъемных устройств, приобретение и установка адаптационного приспособления для оборудования санитарных комнат, установка средств информации и телекоммуникации, приспособление лестниц внутри зданий; оборудование пандусами, поручнями, тактильными плитками, световыми табло</t>
  </si>
  <si>
    <t>Адаптация для инвалидов и других МГН приоритетных объектов физической культуры и спорта: приобретение мобильных механических подъемных устройств, раздвижных телескопических пандусов, ступенькоходов, информационных табло</t>
  </si>
  <si>
    <t>Закупка низкопольных специализированных троллейбусов и автобусов, приспособленных для перевозки инвалидов на маршрутах общественного транспорта; адаптация имеющихся троллейбусов средствами информации: оборудование информационными табло, средствами звукового оповещения</t>
  </si>
  <si>
    <t>Оборудование пешеходных и транспортных коммуникаций, остановок общественного пассажирского транспорта вблизи социально значимых объектов (установка пандусов, занижение бордюрного камня, тактильная плитка, средств ориентации, информационных табло, баннеров и др.)</t>
  </si>
  <si>
    <t>Подпрограмма 1.  "Развитие мер социальной поддержки отдельных категорий граждан"</t>
  </si>
  <si>
    <t>Обеспечение реализации прав отдельных категорий граждан на меры социальной поддержки</t>
  </si>
  <si>
    <t>Обеспечение мер социальной поддержки для лиц, награжденных знаком "Почетный донор России"</t>
  </si>
  <si>
    <t>Государственные единовременные пособия и ежемесячные денежные компенсации гражданам при возникновении поствакцинальных осложнений</t>
  </si>
  <si>
    <t>Оплата жилищно-коммунальных услуг отдельным категориям граждан</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</si>
  <si>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</si>
  <si>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Единовременные денежная выплата на строительство или приобретение жилого помещения в собственность</t>
  </si>
  <si>
    <t>Выплаты компенсаций и иных выплат, гражданам подвергшимся воздействию радиации вследствии радиационных аварий и ядерных испытаний</t>
  </si>
  <si>
    <t>1.4</t>
  </si>
  <si>
    <t>Подпрограмма 3. "Совершенствование социальной поддержки семьи и детей"</t>
  </si>
  <si>
    <t>Социальная поддержка и социальное обслуживание детей, находящихся в социально опасном положении или иной трудной жизненной ситуации</t>
  </si>
  <si>
    <t>Социальная поддержка семей с детьми</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</si>
  <si>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военнуюслужбу по призыву</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</si>
  <si>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</si>
  <si>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Выплата единовременного пособия при всех формах устройства детей, лишенных родительского попечения, в семью</t>
  </si>
  <si>
    <t>Подпрограмма 4.Повышение эффективности государственной поддержки социально-ориентированных некомерческих организаций</t>
  </si>
  <si>
    <t xml:space="preserve">Черепанова Ольга Геннадьевна заместитель начальника
отдела экономики,
анализа и
прогнозирования 32-40-77, nizhegorodceva@minsz.e-zab.ru
</t>
  </si>
  <si>
    <t>Черепанова Ольга Геннадьевна заместитель начальника
отдела экономики,
анализа и
прогнозирования 32-40-77, nizhegorodceva@minsz.e-zab.ru</t>
  </si>
  <si>
    <t>Государственная программа РФ "Развитие здравоохранения "</t>
  </si>
  <si>
    <t>15.1</t>
  </si>
  <si>
    <t>Основное мероприятие  1.3  "Профилактика ВИЧ, вирусных гепатитов В и С" *</t>
  </si>
  <si>
    <t>Основное мероприятие  7.1  "Организация обеспечения отдельных категорий граждан качественными эффективными, безопасными лекарственными препаратами, медицинскими изделиями, а также специализированными продуктами лечебного питания для детей-инвалидов" *</t>
  </si>
  <si>
    <t>Государствееная программа РФ "Экономическое развитие и инновационная экономика"</t>
  </si>
  <si>
    <t>16.1</t>
  </si>
  <si>
    <t>9.2</t>
  </si>
  <si>
    <t xml:space="preserve"> Подпрограмма 1 "Создание условий для обеспечения доступным и комфортным жильем граждан России" Мероприятие 1.1 "Переселение граждан из закрытых административно-территориальных образований"</t>
  </si>
  <si>
    <t>Крылова Алина Андреевна- Главный специалист эксперт отдела сводного бюджетного планирования Министерства финансов Забайкальского края, тел. 8(3022) 35-52-36</t>
  </si>
  <si>
    <t>Государственная программа РФ "Развитие лесного хозяйства"</t>
  </si>
  <si>
    <t>035</t>
  </si>
  <si>
    <t>040</t>
  </si>
  <si>
    <t>Государственная программа РФ "Социальная поддержка граждан"</t>
  </si>
  <si>
    <t xml:space="preserve">Фактически профинансировано за 2 квартал 2015 года (нарастающим итогом)
</t>
  </si>
  <si>
    <t xml:space="preserve">Фактически освоено средств (выполнено работ) за 2 квартал 2015 года (нарастающим итогом)
</t>
  </si>
  <si>
    <t xml:space="preserve">Фактически профинансировано за 2 квартал 2015 года  (нарастающим итогом)
</t>
  </si>
  <si>
    <t xml:space="preserve">Фактически освоено средств (выполнено работ) за 2 квартал 2015 года  (нарастающим итогом)
</t>
  </si>
  <si>
    <t>Государственная программа РФ "Развитие образования" на 2013-2020 годы</t>
  </si>
  <si>
    <t>Государственная программа РФ "Развитие культуры и туризма" на 2013-2020 годы</t>
  </si>
  <si>
    <t xml:space="preserve"> Государственная программа РФ "Развитие физической культуры и спорта"</t>
  </si>
  <si>
    <t>Государственная программа РФ "Энергоэффективность и развитие энергетики"</t>
  </si>
  <si>
    <t xml:space="preserve">Федеральная целевая программа "Охрана озера Байкал и социально-экономическое развитие Байкальской природной территории на 2012-2020 годы" </t>
  </si>
  <si>
    <t xml:space="preserve">Федеральная целевая программа "Экономическое и социальное развитие Дальнего Востока и Забайкалья на период до 2013 года" </t>
  </si>
  <si>
    <t xml:space="preserve">Подпрограмма 2 "Развитие спорта высших достижений и системы подготовки спортивного резерва" </t>
  </si>
  <si>
    <t>Подпрограмма 1. "Энергосбережение и повышение энергетической эффективности".      Мероприятие 1.2 "Представление субсидии из федерального бюджета бюджетам субъектов РФ на реализацию региональных программ в области энергосбережения и повышения энергетической эффективности"</t>
  </si>
  <si>
    <t xml:space="preserve">Государственная программа РФ "Обеспечение доступным и комфортным жильем и коммунальными услугами граждан Российской Федерации".  </t>
  </si>
  <si>
    <t xml:space="preserve"> Мероприятие 1.10 "Реализация мероприятий, включенных в программы субъектов Российской Федерации, разработанные на основе примерной программы субъекта Российской Федерации по обеспечению доступности приоритетных объектов и услуг в приоритетных сферах жизнедеятельности инвалидов и других маломобильных групп населения" </t>
  </si>
  <si>
    <t xml:space="preserve">Государственная программа РФ
"Воспроизводство и использование природных ресурсов"
</t>
  </si>
  <si>
    <t>Подпрограмма 2. "Использование природных ресурсов" (субвенции на
осуществление отдельных
полномочий Российской Федерации в области водных отношений)</t>
  </si>
  <si>
    <t xml:space="preserve">Государственная программа РФ
"Содействие занятости населения" 
</t>
  </si>
  <si>
    <t>1 Мероприятия, реализуемые за счет средств по лимитам предыдущего года, отмечаются знаком "*".</t>
  </si>
  <si>
    <t>Подпрограмма 1.                                   "Развитие подотрасли растеневодства, переработки и реализации продукции растеневодства"</t>
  </si>
  <si>
    <t>2.2</t>
  </si>
  <si>
    <t>Подпрограмма 2                                           «Развитие подотрасли животноводства, переработки и реализации продукции животноводства»</t>
  </si>
  <si>
    <t xml:space="preserve"> Мероприятие 1.4 "Поддержка сельскохозяйственных товаропроизводителей в районах Крайнего Севера и приравненных к ним местностях"(Субсидии на производство продукции растениеводства на низкопродуктивной пашне в районах Крайнего Севера и приравненных к ним местностях)
</t>
  </si>
  <si>
    <t xml:space="preserve">Мероприятие 1.5 "Государственная поддержка кредитования подотрасли растениеводства, переработки ее продукции, развития инфраструктуры и логистического обеспечения рынков продукции растениеводства"
</t>
  </si>
  <si>
    <t xml:space="preserve">Мероприятие 1.6 "Управление рисками в подотраслях растениеводства"
</t>
  </si>
  <si>
    <t xml:space="preserve">Мероприятие 1.8 "Оказание несвязанной поддержки сельскохозяйственным товаропроизводителям в области растениеводства"(Поддержка доходов сельскохозяйственных товаропроизводителей в области растениеводства)
</t>
  </si>
  <si>
    <t xml:space="preserve">Мероприятие 2.3 "Развитие овцеводства и козоводства"
</t>
  </si>
  <si>
    <t xml:space="preserve">Мероприятие 2.4 "Развитие северного оленеводства и табунного коневодства"
</t>
  </si>
  <si>
    <t xml:space="preserve">Мероприятие 2.9 "Управление рисками в подотраслях животноводства"
</t>
  </si>
  <si>
    <t xml:space="preserve">Мероприятие 2.8 "Государственная поддержка кредитования подотрасли животноводства, переработки ее продукции, развития инфраструктуры и логистического обеспечения рынков продукции животноводства"
</t>
  </si>
  <si>
    <t xml:space="preserve">Мероприятие 2.12."Развитие производства тонкорунной и полутонкорунной шерсти"
</t>
  </si>
  <si>
    <t>Подпрограмма 3                                     «Развитие мясного скотоводства»</t>
  </si>
  <si>
    <t xml:space="preserve">Мероприятие 3.3. "Поддержка экономически значимых программ субъектов Российской Федерации в области мясного скотоводства"(«Реализация экономически значимых ведомственных целевых программ «Развитие мясного скотоводства в Забайкальском крае (2014–2017 годы)», «Развитие мясного скотоводства в Забайкальском крае (2018–2020 годы)»)
</t>
  </si>
  <si>
    <t xml:space="preserve">Мероприятие 3.2."Предоставление субсидий на содержание товарного маточного поголовья крупного рогатого скота мясных пород и их помесей"
</t>
  </si>
  <si>
    <t xml:space="preserve">Мероприятие 3.4."Предоставление субсидий на компенсацию части процентной ставки по инвестиционным кредитам (займам) на строительство и реконструкцию объектов для мясного скотоводства"
</t>
  </si>
  <si>
    <t xml:space="preserve">Подпрограмма 4                                "Поддержка малых форм хозяйствования"
</t>
  </si>
  <si>
    <t>Ведомственная целевая программа "Поддержка начинающих фермеров на 2015 - 2017 годы и на период до 2020 года"                    
                                                                «Реализация ведомственных целевых программ «Поддержка начинающих фермеров в Забайкальском крае на период 2012–2014 годов», «Поддержка начинающих фермеров в Забайкальском крае на период 2015–2017 годов» «Поддержка начинающих фермеров в Забайкальском крае на период 2018–2020 годов»</t>
  </si>
  <si>
    <t>Ведомственная целевая программа "Развитие семейных животноводческих ферм крестьянских (фермерских) хозяйств на 2015 - 2017 годы и на период до 2020 года"
                                                                   «Реализация ведомственных целевых программ «Развитие пилотных семейных животноводческих ферм на базе крестьянских (фермерских) хозяйств в Забайкальском крае на 2012–2014 годы», «Развитие семейных животноводческих ферм на базе крестьянских (фермерских) хозяйств в Забайкальском крае на 2015–2017 годы» «Развитие семейных животноводческих ферм на базе крестьянских (фермерских) хозяйств в Забайкальском крае на 2018–2020 годы»</t>
  </si>
  <si>
    <t xml:space="preserve">Мероприятие 4.1 "Государственная поддержка кредитования малых форм хозяйствования"
</t>
  </si>
  <si>
    <t xml:space="preserve">Мероприятие 4.2 "Оформление земельных участков в собственность крестьянскими (фермерскими) хозяйствами"
</t>
  </si>
  <si>
    <t>Ведомственная целевая программа "О развитии сельскохозяйственной кооперации на 2014 - 2017 годы и на период до 2020 года"
                                                               «Реализация ведомственных целевых программ «Развитие сельскохозяйственной кооперации в Забайкальском крае (2015–2017) годы», «Развитие сельскохозяйственной кооперации в Забайкальском крае (2018–2020) годы»</t>
  </si>
  <si>
    <t xml:space="preserve">
Подпрограмма 5                               "Техническая и технологическая модернизация, инновационное развитие"
</t>
  </si>
  <si>
    <t xml:space="preserve">
Федеральная целевая программа "Развитие мелиорации земель сельскохозяйственного назначения России на 2014 - 2020 годы"
</t>
  </si>
  <si>
    <t xml:space="preserve">Подпрограмма 8                                    "Развитие молочного скотоводства"
</t>
  </si>
  <si>
    <t xml:space="preserve">Мероприятие 8.1 "Развитие молочного скотоводства"
</t>
  </si>
  <si>
    <t>846</t>
  </si>
  <si>
    <t xml:space="preserve"> Мероприятие 8.2 "Государственная поддержка кредитования подотрасли молочного скотоводства"
</t>
  </si>
  <si>
    <t xml:space="preserve">Подпрограмма 9                                 "Поддержка племенного дела, селекции и семеноводства"
</t>
  </si>
  <si>
    <t xml:space="preserve"> Мероприятие 9.1 "Развитие элитного семеноводства"
</t>
  </si>
  <si>
    <t xml:space="preserve">Мероприятие 9.2 "Поддержка племенного животноводства"
</t>
  </si>
  <si>
    <t xml:space="preserve">Мероприятие 9.4 "Развитие племенной базы мясного скотоводства"
</t>
  </si>
  <si>
    <t>Федеральная целевая программа "Устойчивое развитие сельских территорий на 2014-2017 годы и на период до 2020 года"</t>
  </si>
  <si>
    <t>Мероприятие 3 «Поддержка местных инициатив граждан, проживающих в сельской местности, в том числе на развитие сельского туризма»</t>
  </si>
  <si>
    <t>В соответствии с утвержденным кассовым планом,  субсидии за счет федерального и краевого бюджета доведены до получателей</t>
  </si>
  <si>
    <t xml:space="preserve">Субсидии на создание в общеобразовательных организациях, расположеных в сельской местности, условий для занятий физкультурой и спортом 
</t>
  </si>
  <si>
    <t xml:space="preserve">Подпрограмма 1.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t>
  </si>
  <si>
    <t xml:space="preserve">
Мероприятие "Создание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
</t>
  </si>
  <si>
    <t>Реконструкция культурного центра муниципального района "Дульдургинский район", Забайкальский край, Дульдургинский район, пос. Узон</t>
  </si>
  <si>
    <t>1.1.2</t>
  </si>
  <si>
    <t>13</t>
  </si>
  <si>
    <t>Государственная программа РФ "Охрана окружающей среды" на 2012-2020 годы</t>
  </si>
  <si>
    <t>5.1.1</t>
  </si>
  <si>
    <t>5.1.2</t>
  </si>
  <si>
    <t xml:space="preserve">Подпрограмма 1 "Развитие физической культуры и массового спорта"
</t>
  </si>
  <si>
    <t xml:space="preserve">Основное мероприятие 1.4(1)
"Мероприятия по поэтапному внедрению и реализации Всероссийского физкультурно-спортивного комплекса "Готов к труду и обороне" (ГТО)"
</t>
  </si>
  <si>
    <t>Середкин Андрей Константинович, Начальнитк отдела спортивно – массовой и организационной работы, 400-965,minsportzk@mail.ru</t>
  </si>
  <si>
    <t>Кулигин Аркадий Игоревич, начальник отдела спортивных мероприятий и подготовки олимпийского резерва,400-968,minsportzk@mail.ru</t>
  </si>
  <si>
    <t>Основное мероприятие 2.3
"Комплекс мер по развитию системы подготовки спортивного резерва"
/ Субсидии на адресную финансовую поддержку спортивных организации, осуществляющих подготовку спортивного резерва для сборных команд РФ</t>
  </si>
  <si>
    <t>Подпрограмма 4. Повышение эффективности государственной поддержки социально ориентированных некоммерческих организаций          Мероприятие "Оказание финансовой и мущественной поддержки социально-ориентированным некоммерческим организациям"(СО НКО)</t>
  </si>
  <si>
    <t>Выплата мер социальной поддержки отдельных категорий граждан</t>
  </si>
  <si>
    <t>Выплата ежемесячного пособия на ребенка , многодетным семьям, оказание медико-социальных услуг несовершеннолетним</t>
  </si>
  <si>
    <t>Подпрограмма 1 "Обеспечение использования, охраны, защиты и воспроизводства лесов"/Субвенции на осуществление отдельных полномочий в области лесных отношений</t>
  </si>
  <si>
    <t>Охрана лесов от пожаров</t>
  </si>
  <si>
    <t>Защита лесов</t>
  </si>
  <si>
    <t>Воспроизводство лесов и лесоразведение</t>
  </si>
  <si>
    <t>Отвод и таксикация лесосек</t>
  </si>
  <si>
    <t>Лесоустройство</t>
  </si>
  <si>
    <t>Осуществление функций государственного управления в области лесных отношений</t>
  </si>
  <si>
    <t>Мороз Надежда Александровна,главный специалист планово-финансового отдела, 21 08 20, plan@minzdrav.e-zab.ru</t>
  </si>
  <si>
    <t>Мороз Надежда Александровна,главный специалист планово-финансового отдела, 21 08 20, plan@minzdrav.e-zab.ru,                 Осипова Елена Александровна, заместитель начальника отдела бухгалтерского учета и контроля, 21-09-50</t>
  </si>
  <si>
    <r>
      <rPr>
        <sz val="10"/>
        <color theme="1"/>
        <rFont val="Times New Roman"/>
        <family val="1"/>
        <charset val="204"/>
      </rPr>
      <t>Мероприятие 1.5.Социальные
выплаты безработным гражданам и оптимизация критериев назначения и размеров пособия по безработице /Социальные выплаты
безработным гражданам</t>
    </r>
    <r>
      <rPr>
        <sz val="10"/>
        <color theme="1"/>
        <rFont val="Calibri"/>
        <family val="2"/>
        <charset val="204"/>
        <scheme val="minor"/>
      </rPr>
      <t xml:space="preserve">
</t>
    </r>
  </si>
  <si>
    <t>Выплата пособия по безработице гражданам, признаным в установленном порядке безработными; выплата стипендии гражданам в период прохождения профессионального обучения и получения дополнительного образования по направлению органов службы занятости; возмещение расходов Пенсионного фондап Российской Федерации, связанных с выплатой пенсии  назначенной досрочно; материальная помощь безработным гражданам, утратившим право на пособие по безработице в связи с истечением установленного периода его выплаты, а так же гражданам в период профессионального обучения и получения дополнительного профессионального образования по направлению органов службы занятости</t>
  </si>
  <si>
    <t xml:space="preserve">
</t>
  </si>
  <si>
    <t>Лескова О.А., главный специалист-эксперт отдела по работе с инвалидами Министерства  социальной защиты  населения Забайкальского края, 
тел. 35-64-16, 
buslaeva@minsz.e-zab.ru</t>
  </si>
  <si>
    <t>Адаптация для инвалидов и других МГН приоритетных объектов культуры: приобретение информационных терминалов и программного обеспечения к ним, приобретение съемных кресел, раздвижных телескопических пандусов, переносной рампы, противоскользящих систем, бегущих строк и информационных табло, беспроводных систем вызова помощника, автоматических систем открывания дверей, тифлофлешплееров, аудио- и видеогидов для ознакомления слабослышащих и слабовидящих с экспозицией музеев, табличек, информационных знаков и знаков о доступности объекта; оснащение кинотеатров специализированным оборудованием для осуществления кинопоказов с подготовленным субтитрированием и тифлокоментированием</t>
  </si>
  <si>
    <t>Адаптация для инвалидов и других МГН приоритетных объектов здравоохранения: установка средств информационной доступности, тактильных табличек и мнемосхем, оборудование кнопками вызова помощника, пандусами и поручнями</t>
  </si>
  <si>
    <t>Адаптация для инвалидов и других МГН приоритетных объектов занятости населения: установка средств информационной доступности, тактильных табличек и мнемосхем, оборудование кнопками вызова помощника, пандусами и поручнями</t>
  </si>
  <si>
    <t>Создание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адаптивным основным общеобразовательным программам) условий для получения детьми-инвалидами качественного образования</t>
  </si>
  <si>
    <t>Основное мероприятие «Адаптация для инвалидов и других МГН объектов социальной инфраструктуры на территории Забайкальского края»</t>
  </si>
  <si>
    <t>Основное мероприятие «Создание доступности услуг в сфере образования на территории Забайкальского края»</t>
  </si>
  <si>
    <t>Основное мероприятие «Адаптация транспортной и пешеходной инфраструктуры на территории Забайкальского края»</t>
  </si>
  <si>
    <t>Организация проведения мониторинга по определению потребностей инвалидов в мерах по обеспечению доступной среды жизнедеятельности</t>
  </si>
  <si>
    <t>Основное мероприятие «Организация информационно-методического и кадрового обеспечения системы реабилитации и социальной интеграции инвалидов»</t>
  </si>
  <si>
    <t>Организация проведения курсов сурдопереводчиков</t>
  </si>
  <si>
    <t>Организация выпуска периодического информационного бюллетеня «Преодоление», посвященного проблемам инвалидов (совместно с Забайкальской региональной организацией Общероссийской общественной организации «Всероссийское общество инвалидов»)</t>
  </si>
  <si>
    <t>Организация проведения интегрированного спортивного турнира по игре "бочча"</t>
  </si>
  <si>
    <t>Размещение на региональных телевизионных каналах и каналах радиовещания рекламно-информационных материалов государственной программы Российской Федерации "Доступная среда" на 2011 - 2020 годы; размещение наружных баннеров, направленных на формирование толерантного отношения к людям с ограниченными возможностями и их проблемам, на территории Забайкальского края</t>
  </si>
  <si>
    <t>Основное мероприятие "Развитие системы реабилитации и социальной интеграции инвалидов"</t>
  </si>
  <si>
    <t>Укомплектование техническими средствами реабилитации пунктов проката, созданных на базе государственных учреждений социального обслуживания Забайкальского края, для целей предоставления инвалидам данных технических средств реабилитации во временное пользование</t>
  </si>
  <si>
    <t>Приобретение цифровых "говорящих" книг на флеш-картах, тифлотехнических средств для прослушивания "говорящих" книг на цифровых носителях и специализированного оборудования для оснащения ГУК "Специализированная библиотека для слабовидящих и незрячих" Забайкальского края</t>
  </si>
  <si>
    <t>Приобретение специализированного оборудования для создания диспетчерской службы для людей с нарушением слуха</t>
  </si>
  <si>
    <t>Приобретение индивидуальной FM-системы  для людей с нарушением слуха</t>
  </si>
  <si>
    <t>Приобретение компьютерной оргтехники для отделений Забайкальской региональной организации Общероссийской общественной организации "Всероссийское общество инвалидов"</t>
  </si>
  <si>
    <t>Приобретение переносных раздвижных телескопических пандусов для приспособления жилых помещений инвалидов</t>
  </si>
  <si>
    <t>Реализация мероприятий, включенных в программы субъектов Российской Федерации /Реализация мероприятий государственной программы Забайкальского края "Развитие лесного хозяйства Забайкальского края на 2014-2020 годы</t>
  </si>
  <si>
    <t>Предусмотрено в рамках программы на 2017 год</t>
  </si>
  <si>
    <t>Фактически поступило средств (лимит) на 2017 год</t>
  </si>
  <si>
    <t>Фактически профинансировано за I квартал 2017 года (нарастающим итогом)</t>
  </si>
  <si>
    <t>Фактически освоено средств (выполнено работ) за I квартал 2017 года  (нарастающим итогом)</t>
  </si>
  <si>
    <t xml:space="preserve"> Федеральная целевая программа "Развитие физической культуры и спорта в Российской Федерации на 2006-2017 годы"</t>
  </si>
  <si>
    <t xml:space="preserve">Федеральная  целевая программа "Жилище" на 2011-2017 годы. </t>
  </si>
  <si>
    <t xml:space="preserve">Федеральная целевая программа развития образования на 2011-2017 годы  </t>
  </si>
  <si>
    <t>1</t>
  </si>
  <si>
    <t>I. Новое качество жизни</t>
  </si>
  <si>
    <t>3.2</t>
  </si>
  <si>
    <t>3.2.1</t>
  </si>
  <si>
    <t>3.2.1.1</t>
  </si>
  <si>
    <t>3.2.1.2</t>
  </si>
  <si>
    <t>3.2.1.3</t>
  </si>
  <si>
    <t>3.2.1.4</t>
  </si>
  <si>
    <t>3.2.1.5</t>
  </si>
  <si>
    <t>3.2.1.6</t>
  </si>
  <si>
    <t>3.3</t>
  </si>
  <si>
    <t>3.4</t>
  </si>
  <si>
    <t>6.2</t>
  </si>
  <si>
    <t>6.2.1</t>
  </si>
  <si>
    <t>10.1.1</t>
  </si>
  <si>
    <t>Государственная программа РФ "Реализация государственной национальной политики"</t>
  </si>
  <si>
    <t>II. Инновационное развитие и модернизация экономики</t>
  </si>
  <si>
    <t>Государствееная программа РФ "Развитие транспортной системы"</t>
  </si>
  <si>
    <t>Государственная программа развития сельского хозяйства и регулирование рынков сельскохозяйственной продукции, сырья и продовольствия на 2013-2020 годы</t>
  </si>
  <si>
    <t>14.1.1</t>
  </si>
  <si>
    <t>Мероприятие 1 «Улучшение жилищных условий граждан, проживающих в сельской местности, в том числе молодых семей и молодых специалистов»</t>
  </si>
  <si>
    <t>IV. Сбалансированное региональное развитие</t>
  </si>
  <si>
    <t>18.1</t>
  </si>
  <si>
    <t>17</t>
  </si>
  <si>
    <t>Организация семинаров по формированию безбарьерной среды для инвалидов и других МГН на территории Забайкальского края</t>
  </si>
  <si>
    <t>Организация проведения краевого инклюзивного фестиваля творчестства "Вместе мы сможем больше!"</t>
  </si>
  <si>
    <t xml:space="preserve">Приобретение современных многофункциональных устройств для инвалидов по зрению </t>
  </si>
  <si>
    <t>Приобретение индукционных систем для слабослышащих людей в государственные учреждения социального обслуживания</t>
  </si>
  <si>
    <t>Приобретение ступенькохода для Забайкальской региональной организации Общероссийской общественной организации "Всероссийское общества инвалидов"</t>
  </si>
  <si>
    <t>Ремонт внутренней территории ООО "Центр социально-трудовой реабилитации инвалидов по зрению Всероссийского общества слепых"</t>
  </si>
  <si>
    <t>Лимит на 2017 год</t>
  </si>
  <si>
    <t>2.2.1</t>
  </si>
  <si>
    <t xml:space="preserve">Мероприятие 2.2.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распространение их результатов
</t>
  </si>
  <si>
    <t>4.2.1.1</t>
  </si>
  <si>
    <t>4.2.1.2</t>
  </si>
  <si>
    <t>4.2.1.2.1</t>
  </si>
  <si>
    <t>4.2.1.2.2</t>
  </si>
  <si>
    <t>4.2.1.2.3</t>
  </si>
  <si>
    <t>4.2.1.2.4</t>
  </si>
  <si>
    <t>4.2.1.2.5</t>
  </si>
  <si>
    <t>4.2.1.3</t>
  </si>
  <si>
    <t>4.2.1.3.1</t>
  </si>
  <si>
    <t>4.2.1.4</t>
  </si>
  <si>
    <t>4.2.1.4.1</t>
  </si>
  <si>
    <t>4.2.1.4.2</t>
  </si>
  <si>
    <t>4.2.1.4.3</t>
  </si>
  <si>
    <t>4.2.1.5</t>
  </si>
  <si>
    <t>4.2.1.5.1</t>
  </si>
  <si>
    <t>4.2.1.5.2</t>
  </si>
  <si>
    <t>4.2.1.5.3</t>
  </si>
  <si>
    <t>4.2.1.5.4</t>
  </si>
  <si>
    <t>4.2.1.5.5</t>
  </si>
  <si>
    <t>4.2.1.5.6</t>
  </si>
  <si>
    <t>4.2.1.6</t>
  </si>
  <si>
    <t>4.2.1.6.1</t>
  </si>
  <si>
    <t>4.2.1.6.2</t>
  </si>
  <si>
    <t>4.2.1.6.3</t>
  </si>
  <si>
    <t>4.2.1.6.4</t>
  </si>
  <si>
    <t>4.2.1.6.5</t>
  </si>
  <si>
    <t>4.2.1.6.6</t>
  </si>
  <si>
    <t>4.2.1.6.7</t>
  </si>
  <si>
    <t>4.2.1.6.8</t>
  </si>
  <si>
    <t>4.2.1.6.9</t>
  </si>
  <si>
    <t>4.2.1.6.10</t>
  </si>
  <si>
    <t>3.3.1</t>
  </si>
  <si>
    <t>3.3.1.1</t>
  </si>
  <si>
    <t>3.3.2</t>
  </si>
  <si>
    <t>3.3.2.1</t>
  </si>
  <si>
    <t>3.3.2.2</t>
  </si>
  <si>
    <t>3.3.2.3</t>
  </si>
  <si>
    <t xml:space="preserve">Государственная программа РФ "Обеспечение общественного порядка и противодействие преступности"
</t>
  </si>
  <si>
    <t xml:space="preserve">Подпрограмма "Реализация полномочий в сфере внутренних дел. Основное мероприятие 1.5. "Реализация государственной программы по оказанию содействия добровольному переселению в Российскую Федерацию соотечественников, проживающих за рубежом"
</t>
  </si>
  <si>
    <t>Иванова Мария Викторовна, главный специалист-эксперт отдела экономики, анализа и прогнозирования
телефон: 32-40-77
 nizhegorodceva@minsz.e-zab.ru</t>
  </si>
  <si>
    <t>11.1</t>
  </si>
  <si>
    <t>13.1</t>
  </si>
  <si>
    <t>17.1</t>
  </si>
  <si>
    <t>Строительство очистных сооружений в с.Красный Чикой в Красночикойском районе Забайкальского края*</t>
  </si>
  <si>
    <t>Выделены средства для проведения корректировки ПСД</t>
  </si>
  <si>
    <t>Объект был введен в эксплуатацию в 2015 году. Погашена кредиторская задолженность перед подрядчиком в сумме 14,6 млн.рудлей</t>
  </si>
  <si>
    <t xml:space="preserve"> Федеральная целевая программа "Развитие транспортной системы России (2010-2020 годы)"</t>
  </si>
  <si>
    <t xml:space="preserve"> Реконструкция подъезда от автомобильной дороги федерального значения Р-297 "Амур" Чита-Хабаровск к г. Нерчинск на участке км 0+000 - км 21+000 в Нерчинском районе Забайкальского края (2 пусковой комплекс) </t>
  </si>
  <si>
    <t xml:space="preserve"> Реконструкция подъезда от автомобильной дороги федерального значения Р-297 "Амур" Чита-Хабаровск к г.Нерчинск на участке км 21+000-км28+600 (3 этап строительства) в Нерчинском районе Забайкальского края</t>
  </si>
  <si>
    <t>Инвестиционная стадия (реализация объекта)</t>
  </si>
  <si>
    <t>Подпрограмма 2. "Искусство". Мероприятие: Строительство объекта "Центр культурного развития" в г. Петровск-Забайкальский, ул. 50 лет ВЛКСМ*</t>
  </si>
  <si>
    <t>Хафизова Юлия Рафаиловна, главный специалист-эксперт отдела топливно-энергетического комплекса, тел. 23-32-73 xafizova@coms.e-zab.ru</t>
  </si>
  <si>
    <t xml:space="preserve">Подпрограмма "Обеспечение жильем молодых семей" </t>
  </si>
  <si>
    <t>5.1.1.1</t>
  </si>
  <si>
    <t>Мероприятие по предоставлению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</si>
  <si>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5.1.1.2</t>
  </si>
  <si>
    <t>Мероприятие по предоставлению  молодым семьям социальных выплат на приобретение жилья или строительство индивидуального жилого дома</t>
  </si>
  <si>
    <t>за счет средств краевого бюджета 11 молодым семьям предоставлены дополнительные социальные выплаты в общей сумме 0,5 млн.рублей</t>
  </si>
  <si>
    <t>Титова Мария Сергеевна, консультант отдела реализации жилищных программ, тел. 23-32-46, titova@coms.e-zab.ru</t>
  </si>
  <si>
    <t>5.1.2.1</t>
  </si>
  <si>
    <t xml:space="preserve">Подпрограмма "Обеспечение жильем отдельных категорий граждан" </t>
  </si>
  <si>
    <t>12.1</t>
  </si>
  <si>
    <t>Подпрограмма «Коренные малочисленные народы Российской Федерации»  Мероприятия по поддержке экономического и социального развития коренных малочисленных народов Севера, Сибири и Дальнего Востока</t>
  </si>
  <si>
    <t>Корягина Наталья Николаевна, начальник отдела реализации жилищных программ, тел. 23-32-39, n.n.koryagina@coms.e-zab.ru</t>
  </si>
  <si>
    <t>Реконструкция автомобильных дорог общего пользования местного значения подъезд Забайкальский край, Хилокский район, подъезд к с.Укурик</t>
  </si>
  <si>
    <t>Строительство автомобильной дороги общего пользования местного значения Подъезд к с. Ара-Булак в Могойтуйском районе Забайкальского края</t>
  </si>
  <si>
    <t>5.2.1</t>
  </si>
  <si>
    <t>5.2.2</t>
  </si>
  <si>
    <t xml:space="preserve">Подпрограмма 2 "Создание условий для обеспечения качественными услугами жилищно-коммунального хозяйства граждан России" 
Основное мероприятие 2.4 "Приоритетный проект "Формирование комфортной городской среды"
</t>
  </si>
  <si>
    <t>Поддержка государственных программ субъектов Российской Федерации и муниципальных программ формирования современной городской среды</t>
  </si>
  <si>
    <t>Петухова Елена Георгиевна, ведущий эксперт отдела развития ЖКХ, тел. 23-32-96, pinigin@coms.e-zab.ru</t>
  </si>
  <si>
    <t>Обустройство мест массового отдыха населения (городских парков)</t>
  </si>
  <si>
    <t xml:space="preserve">Федеральная целевая программа «Развитие транспортной системы России (2010 - 2020 годы)» </t>
  </si>
  <si>
    <t>Реконструкция подъезда от автомобильной дороги федерального значения Р-297 "Амур" Чита-Хабаровск к г.Нерчинск на участке км 21+000-км28+600 (3 этап строительства) в Нерчинском районе Забайкальского края</t>
  </si>
  <si>
    <t xml:space="preserve">Юдицких Нина Витальевна, начальник отдела водных ресурсов и водопользования, 
32 46 48, judyckih@minprir.e-zab.ru
</t>
  </si>
  <si>
    <t>Гончарова Татьяна Владимировна, начальник  финансово-экономического отдела, 35-85-92, goslesgz@mail.ru</t>
  </si>
  <si>
    <t>Создание лесных дорог предназначенных для охраны лесов от пожаров; реконструкция лесных дорог предназначенных для охраны лесов от пожаров; эксплуатация лесных дорог предназначенных для охраны лесов от пожаров; прокладка просек, противопожарных разрывов; устройство противопожарных минерализованных полос; проведение профилактического контролируемого противопожарного выжигания хвороста, лесной подстилки, сухой травы и других лесных горючих материалов; прокладка просек, противопожарных разрывов; устройство противопожарных минерализованных полос; устройство пожарных водоемов и подъездов к источникам противопожарного водоснабжения;строительство пожарных наблюдательных пунктов (вышек, мачт, павильонов и других наблюдательных пунктов); эксплуатация пожарных наблюдательных пунктов (вышек, мачт, павильонов и других наблюдательных пунктов), пунктов сосредоточения противопожарного инвентаря; проведение профилактического контролируемого противопожарного выжигания хвороста, лесной подстилки, сухой травы и других лесных горючих материалов; прочистка просек, уход за противопожарными разрывами; прочистка противопожарных минерализованных полос; эксплуатация пожарных водоемов и подъездов к источникам водоснабжения; благоустройство зон отдыха граждан, пребывающих в лесах; установка и размещение стендов, знаков и указателей, содержащих информацию о мерах пожарной безопасности в лесах; мониторинг пожарной опасности в лесах и лесных пожаров; приобретение противопожарного снаряжения и инвентаря, содержание пожарной техники и оборудования, систем связи и оповещения, создание резерва пожарной техники и оборудования, а также ГСМ;   тушение лесных пожаров.</t>
  </si>
  <si>
    <t>Лесопатологические обследования, санитарно-оздоровительный мероприятия.</t>
  </si>
  <si>
    <t>Лесовосстановление; заготовка (производство) семян лесных растений; проведение агротехнического ухода за лесными культурами (в переводе на однократный); дополнение лесных культур; обработка почвы под лесные культуры; выращивание стандартного посадочного материала для лесовосстановления и лесоразведения - сеянцы с открытой корневой системой; рубки ухода за лесом; уход за аттестованными объектами лесного семеноводства; хранение семян лесных растений.</t>
  </si>
  <si>
    <t>Отвод лесосек под выборочные рубки (прореживание, проходные, выборочные санитарные рубки, рубки переформирования и обновления); отвод лесосек под рубки ухода в молодняках; отвод лесосек под сплошные рубки.</t>
  </si>
  <si>
    <t>Таксация лесов глазомерным способом, проектирование лесных участков, прочие мероприятия (постановка на кадастровый учет).</t>
  </si>
  <si>
    <t>Содержание органа исполнительной власти в области лесных отношений.</t>
  </si>
  <si>
    <t>Смородникова Евгения Валерьевна Консультант отдела экономической работы, бухгалтерского учета и ревизий, 21-99-60, culture-plan@mail.ru</t>
  </si>
  <si>
    <t xml:space="preserve"> Подпрограмма 4 "Обеспечение условий реализации государственной программы Российской Федерации "Развитие культуры и туризма" на 2012 - 2020
Основное мероприятие 4.3. Поддержка мероприятий субъектов Российской Федерации и муниципальных образований в сфере культуры
</t>
  </si>
  <si>
    <t>Мероприятия по обеспечению развития и укрепления материально-технической базы муниципальных домов культуры</t>
  </si>
  <si>
    <t>Софинансирование расходов на поддержку творческой деятельности муниципальных театров в городах с численностью населения до 300 тыс. человек</t>
  </si>
  <si>
    <t>Субсидии на поддержку отрасли культуры</t>
  </si>
  <si>
    <t>14.1.2</t>
  </si>
  <si>
    <t>17-А12</t>
  </si>
  <si>
    <t>17-А12,17-А35</t>
  </si>
  <si>
    <t>17-А11</t>
  </si>
  <si>
    <t>Мероприятие «Обеспечение проведения противоэпизоотических мероприятий»</t>
  </si>
  <si>
    <t>17-А12, 17-А35</t>
  </si>
  <si>
    <t>17-А35</t>
  </si>
  <si>
    <t xml:space="preserve">Мероприятие 5.1 "Обновление парка сельскохозяйственной техники, оборудование"
</t>
  </si>
  <si>
    <t>Мероприятие. "Поддержка племенного крупного рогатого скота молочного направления"</t>
  </si>
  <si>
    <t xml:space="preserve">Мероприятие 2 «Комплексное обустройство населенных пунктов, расположенных в сельской местности, объектами социальной и инженерной инфраструктуры, автомобильными дорогами общего пользования с твердым покрытием, ведущими от сети автомобильных дорог общего пользования к ближайшим общественно значимым объектам сельских населенных пунктов, а также к объектам производства и переработки сельскохозяйственной продукции»
</t>
  </si>
  <si>
    <t>17-155,17-911</t>
  </si>
  <si>
    <t xml:space="preserve">Основное мероприятие 2.10 "Совершенствование высокотехнологичной медицинской помощи, развитие новых эффективных методов лечения"*
</t>
  </si>
  <si>
    <t>17-А41</t>
  </si>
  <si>
    <t>"Приоритетный проект "Обеспечение своевременности оказания экстренной медицинской помощи гражданам, проживающим в труднодоступных районах Российской Федерации"
                                                                 Мероприятие. Организация оказания экстренной медицинской помощи гражданам, проживающим в труднодоступных районах, в том числе с использованием нового воздушного судна, оснащенного медицинским модулем"</t>
  </si>
  <si>
    <t xml:space="preserve">Подпрограмма 7 "Кадры для инновационной экономики"
Основное мероприятие 7.1 Реализация Государственного плана подготовки управленческих кадров для организаций народного хозяйства Российской Федерации"
</t>
  </si>
  <si>
    <t xml:space="preserve">Колесникова А.А., главный специалист-эксперт отдела развития экономики муниципальных образований, 40-17-76, pprog@economy.e-zab.ru </t>
  </si>
  <si>
    <t>Фактически профинансировано за 4 квартал 2017 года (нарстающем итогом)</t>
  </si>
  <si>
    <t>Фактически освоено средств (выполнено работ) за 4 квартал 2017 года (нарстающем итогом)</t>
  </si>
  <si>
    <t xml:space="preserve">
Подпрограмма 2. "Развитие малого и среднего предпринимательства" Предоставление субсидии из федерального бюджета бюджету субъекту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</si>
  <si>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17-А44</t>
  </si>
  <si>
    <t>Тарасова Юлия Юрьевна,главный специалист-эксперт отдела развития малого и среднего предпринимательства, (3022) 40-17-85, mspzk@economy.e-zab.ru</t>
  </si>
  <si>
    <t>8.1.1</t>
  </si>
  <si>
    <t xml:space="preserve">Федеральная целевая программа "Создание системы обеспечения вызова экстренных оперативных служб по единому номеру "112" в Российской Федерации на 2013 - 2017 годы"
</t>
  </si>
  <si>
    <t>Создание базовой инфраструктуры системы обеспечения вызова экстренных оперативных служб по единому номеру "112"Забайкальского края</t>
  </si>
  <si>
    <t>17-955</t>
  </si>
  <si>
    <t xml:space="preserve">Стуков Михаил Фридрихович , заместитель руководителя – начальник отдела по гражданской обороне Департамента ГО ПБ Забайкальского края
 26-22-00
 dep@gopb.e-zab.ru
</t>
  </si>
  <si>
    <t>Стуков Михаил Фридрихович , заместитель руководителя – начальник отдела по гражданской обороне Департамента ГО ПБ Забайкальского края
 26-22-00
 dep@gopb.e-zab.ru</t>
  </si>
  <si>
    <t>9.2.1</t>
  </si>
  <si>
    <t>9.2.2</t>
  </si>
  <si>
    <t>9.2.3</t>
  </si>
  <si>
    <t>10.1.2</t>
  </si>
  <si>
    <t>11</t>
  </si>
  <si>
    <t>11.1.1</t>
  </si>
  <si>
    <t>11.2</t>
  </si>
  <si>
    <t>11.2.1</t>
  </si>
  <si>
    <t>11.3</t>
  </si>
  <si>
    <t>11.3.1</t>
  </si>
  <si>
    <t>13.2</t>
  </si>
  <si>
    <t>14</t>
  </si>
  <si>
    <t>15.1.1</t>
  </si>
  <si>
    <t>15.1.2</t>
  </si>
  <si>
    <t>15.1.3</t>
  </si>
  <si>
    <t>15.1.4</t>
  </si>
  <si>
    <t>15.2</t>
  </si>
  <si>
    <t>15.2.1</t>
  </si>
  <si>
    <t>15.2.2</t>
  </si>
  <si>
    <t>15.2.3</t>
  </si>
  <si>
    <t>15.2.4</t>
  </si>
  <si>
    <t>15.2.5</t>
  </si>
  <si>
    <t>15.2.6</t>
  </si>
  <si>
    <t>15.3</t>
  </si>
  <si>
    <t>15.3.1</t>
  </si>
  <si>
    <t>15.3.2</t>
  </si>
  <si>
    <t>15.3.3</t>
  </si>
  <si>
    <t>15.4</t>
  </si>
  <si>
    <t>15.4.1</t>
  </si>
  <si>
    <t>15.4.2</t>
  </si>
  <si>
    <t>15.4.3</t>
  </si>
  <si>
    <t>15.4.4</t>
  </si>
  <si>
    <t>15.4.5</t>
  </si>
  <si>
    <t>15.5</t>
  </si>
  <si>
    <t>15.5.1</t>
  </si>
  <si>
    <t>15.6</t>
  </si>
  <si>
    <t>15.6.1</t>
  </si>
  <si>
    <t>15.7</t>
  </si>
  <si>
    <t>15.7.1</t>
  </si>
  <si>
    <t>15.7.2</t>
  </si>
  <si>
    <t>15.8</t>
  </si>
  <si>
    <t>15.8.1</t>
  </si>
  <si>
    <t>15.8.2</t>
  </si>
  <si>
    <t>15.8.3</t>
  </si>
  <si>
    <t>15.8.4</t>
  </si>
  <si>
    <t>15.9</t>
  </si>
  <si>
    <t>15.9.1</t>
  </si>
  <si>
    <t>15.9.2</t>
  </si>
  <si>
    <t>15.9.3</t>
  </si>
  <si>
    <t>15.9.4</t>
  </si>
  <si>
    <t>15.9.5</t>
  </si>
  <si>
    <t>15.9.6</t>
  </si>
  <si>
    <t>17.1.1</t>
  </si>
  <si>
    <t>17.1.1.1</t>
  </si>
  <si>
    <t>17.1.1.2</t>
  </si>
  <si>
    <t>17.1.1.3</t>
  </si>
  <si>
    <t>17.1.1.4</t>
  </si>
  <si>
    <t>17.1.1.5</t>
  </si>
  <si>
    <t>17.1.1.6</t>
  </si>
  <si>
    <t>18</t>
  </si>
  <si>
    <t>19.1.1</t>
  </si>
  <si>
    <t>19.1.2</t>
  </si>
  <si>
    <t xml:space="preserve">
Государственная программа РФ            "Защита населения и территорий от чрезвычайных ситуаций,
обеспечение пожарной безопасности и безопасности людей на водных объектах"
</t>
  </si>
  <si>
    <t>Субсидии на финансовое обеспечение мероприятий федеральной целевой программы «Развитие физической культуры и спорта в РФ на 2016-2020 гг.</t>
  </si>
  <si>
    <t>Соболев Александр Николаевич, заведующий отделом по развитию и эксплуатации спортивной инфраструктуры ,400-976 ,minsportzk@mail.ru</t>
  </si>
  <si>
    <t>11.4</t>
  </si>
  <si>
    <t>16.1.1</t>
  </si>
  <si>
    <t>16.1.2</t>
  </si>
  <si>
    <t>16.1.3</t>
  </si>
  <si>
    <t>Закрепление на местности границ водоохранных зон и границ прибрежных защитных полос озер Шакшинское, Иван и Тасей в Забайкальском крае посредством размещения специальных информационных знаков</t>
  </si>
  <si>
    <t>Объявлен открытый аукцион на выполнение работ</t>
  </si>
  <si>
    <t>Установление границ водоохранных зон и границ прибрежных защитных полос реки Чита на участке от с. Верх-Чита Читинского района до г.Читы в Забайкальском крае</t>
  </si>
  <si>
    <t>Проведен открытый аукцион. Цена контракта - 0,616 млн. рублей. Экономия по результатам аукциона - 0,215 млн. рублей. Заключение госконтракта 03.07.2017</t>
  </si>
  <si>
    <t>Установление границ водоохранных зон и границ прибрежных защитных полос реки Ингода на участке от с. Домна Читинского района до пгт Дарасун Карымского района в Забайкальском крае</t>
  </si>
  <si>
    <t>16.1.4</t>
  </si>
  <si>
    <t>Установление границ водоохранных зон и границ прибрежных защитных полос реки Сенная в г. Чите Забайкальского края</t>
  </si>
  <si>
    <t>Подготовлена аукционнная документация.                                                         Объявление открытого аукциона в июле 2017 года</t>
  </si>
  <si>
    <t>Подготовлена аукционнная документация.                                                              Объявление открытого аукциона в июле 2017 года</t>
  </si>
  <si>
    <t>16.1.5</t>
  </si>
  <si>
    <t>Фактически профинансировано за 2 квартал 2017 года (нарастающем итогом)</t>
  </si>
  <si>
    <t>Фактически освоено средств (выполнено работ) за 2 квартал 2017 года (нарастающем итогом)</t>
  </si>
  <si>
    <t>Фактически профинансировано за 2 квартал 2017 года (нарстающем итогом)</t>
  </si>
  <si>
    <t>Фактически освоено средств (выполнено работ) за 2 квартал 2017 года (нарстающем итогом)</t>
  </si>
  <si>
    <t xml:space="preserve">Фактически профинансировано за 2 квартал 2017 года (нарастающим итогом)
</t>
  </si>
  <si>
    <t xml:space="preserve">Фактически освоено средств (выполнено работ) за 2 квартал 2017 года (нарастающим итогом)
</t>
  </si>
  <si>
    <t xml:space="preserve">Фактически освоено средств (выполнено работ) за 2 квартал 2017 года  (нарастающим итогом)
</t>
  </si>
  <si>
    <t xml:space="preserve">Фактически профинансировано за 2 квартал 2017 года  (нарастающим итогом)
</t>
  </si>
  <si>
    <t xml:space="preserve">ИНФОРМАЦИЯ
о выполнении государственных программ Российской Федерации за  2  квартал 2017 года 
по Забайкальскому краю
</t>
  </si>
  <si>
    <t>Проведение берегоукрепительных работ некапитального характера в с. Шишкино на реке Чита Читинского района Забайкальского края</t>
  </si>
  <si>
    <t>Объект переходящий с 2016 года. Госконтракт № 8В/16 от 02.09.2016 г.. Работы на объекте завершены и оплачены в полном объеме</t>
  </si>
  <si>
    <t>16.1.6</t>
  </si>
  <si>
    <t>Регулирование русла реки Харгаста для защиты от негативного воздействия вод в с. Алханай Дульдургинского района Забайкальского края</t>
  </si>
  <si>
    <t>Объект переходящий с 2016 года. Госконтракт № 5В/16 от 15.07.2016 г.. Работы на объекте завершены и оплачены в полном объеме</t>
  </si>
  <si>
    <t>16.1.7</t>
  </si>
  <si>
    <t>Регулирование русла реки Марчарунда Сухая для защиты от негативного воздействия вод в с. Сбега Могочинского района Забайкальского края</t>
  </si>
  <si>
    <t>16.1.8</t>
  </si>
  <si>
    <t>Разработка проекта "Регулирование русла реки Харагун в с. Харагун Хилокского района Забайкальского края"</t>
  </si>
  <si>
    <t>Проведен открытый аукцион на выполнение работ.                                              Заключен госконтракт № 15 от 20.06.2017 г.</t>
  </si>
  <si>
    <t>16.1.9</t>
  </si>
  <si>
    <t>16.1.10</t>
  </si>
  <si>
    <t>16.1.11</t>
  </si>
  <si>
    <t>Разработка проекта "Регулирование русла реки Шабартуй в с. Дульдурга
Дульдургинского района Забайкальского края"</t>
  </si>
  <si>
    <t>Проведен открытый аукцион на выполнение работ.                                              Заключен госконтракт № 14 от 20.06.2017 г.</t>
  </si>
  <si>
    <t>Разработка проекта "Регулирование русла реки Чита в районе микрорайона Солнечный города Читы Забайкальского края"</t>
  </si>
  <si>
    <t>Проведен открытый аукцион на выполнение работ.                                              Заключен госконтракт № 13 от 20.06.2017 г.</t>
  </si>
  <si>
    <t>"Регулирование русла реки Харагун в с. Харагун Хилокского района Забайкалського края"</t>
  </si>
  <si>
    <t>Реализация объекта после разработки проектно-сметной документации (п 16.1.8)</t>
  </si>
  <si>
    <r>
      <rPr>
        <b/>
        <sz val="12"/>
        <color rgb="FF000000"/>
        <rFont val="Times New Roman"/>
        <family val="1"/>
        <charset val="204"/>
      </rPr>
      <t xml:space="preserve">ИНФОРМАЦИЯ
о ходе реализации федеральной адресной инвестиционной программы за </t>
    </r>
    <r>
      <rPr>
        <b/>
        <u/>
        <sz val="12"/>
        <color rgb="FF000000"/>
        <rFont val="Times New Roman"/>
        <family val="1"/>
        <charset val="204"/>
      </rPr>
      <t xml:space="preserve"> 2  </t>
    </r>
    <r>
      <rPr>
        <b/>
        <sz val="12"/>
        <color rgb="FF000000"/>
        <rFont val="Times New Roman"/>
        <family val="1"/>
        <charset val="204"/>
      </rPr>
      <t xml:space="preserve">квартал 20 </t>
    </r>
    <r>
      <rPr>
        <b/>
        <u/>
        <sz val="12"/>
        <color rgb="FF000000"/>
        <rFont val="Times New Roman"/>
        <family val="1"/>
        <charset val="204"/>
      </rPr>
      <t xml:space="preserve">17  </t>
    </r>
    <r>
      <rPr>
        <b/>
        <sz val="12"/>
        <color rgb="FF000000"/>
        <rFont val="Times New Roman"/>
        <family val="1"/>
        <charset val="204"/>
      </rPr>
      <t xml:space="preserve">года </t>
    </r>
    <r>
      <rPr>
        <sz val="10"/>
        <color rgb="FF000000"/>
        <rFont val="Times New Roman"/>
        <family val="1"/>
        <charset val="204"/>
      </rPr>
      <t xml:space="preserve">
</t>
    </r>
  </si>
  <si>
    <t>за 2 квартал 2017 года  (нарастающим итогом)</t>
  </si>
  <si>
    <t>3.4.1</t>
  </si>
  <si>
    <t>Основное мероприятие. Повышение эффективности государственной поддержки социально-ориентированных некомерческих организаций</t>
  </si>
  <si>
    <t>Основное мероприятие. Привлечение социально-ориентированных некоммерческих и негосударственных организаций, а также благотоворителей и добровольцев к деятельности по предоставлению социальных услуг граждан</t>
  </si>
  <si>
    <t>3.4.2</t>
  </si>
  <si>
    <t>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</si>
  <si>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Государственная программа РФ              "Доступная среда на 2011-2020 годы"</t>
  </si>
  <si>
    <t>1) Содействие в жилищном обустройстве участников Государственной программы и членов их семей: предоставлена компенсация части арендной ставки за наем (поднаем) жилья 2 человекам.                                                                                                               2) Социальное обеспечение участников Государственной программы и членов их семей и оказание им медицинской помощи - предоставлены: пособия на ребенка - 14 человекам; компенсация расходов на первичное медицинское обследование - 10 человекам; адресная материальная помощь - 9 человекам. Итого оказаны меры социальной поддержки 18 соотечественникам и 29 членам их семей.</t>
  </si>
  <si>
    <t>17-А03</t>
  </si>
  <si>
    <t>Освоение средств федерального бюджета будет осуществляться согласно графику перечисления субсидийпредусмотренному Соглашением. Достижение фактических значений целевых показателей в 2017 году ожидается на уровне плановых значений, предусмотренных Соглашением. Целевые показатели: Доля региональных систем общего образования в которых разработаны и реализуются мероприятия по повышению качества образования в общеоборазовательных организациях, повышающих низкие образовательные результаты по итогам учебного года и в общеобразовательных организациях, функционирующих в неблагоприятных социальных условиях, в общем количестве региональных систем общего образования - 0,25%, Доля щкол, включенных в региональные проекты повышения качества образования, улучшаемых свои результаты - 0,25%, по состоянию на 01.07.2017 г. достигнуты соотвественно: 0,25%, 0,19%</t>
  </si>
  <si>
    <t>17-169</t>
  </si>
  <si>
    <t>Освоение средств осуществляется в рамках Распределения средств субсидии утвержденного постановлением Правительства Забайкальского края от 13 апреля 2017 года № 130 и Порядка предоставления и расходования субсидии утверден постановлением Правительства Забайкальского края от 30 июня 2016 года № 285,  в редакции постановления Правительства Забайкальского края от 04 мая 2017 года № 183, в пределах графика перечисления субсидии федерального бюджета, предусмотренного Соглашением. первый транш финансирования мероприятий осуществлен в июне на сумму 2 000,0 тыс. рублей, в том числе за счет средств федерального бюджета - 1 400,00 тыс. рублей, за счет средств краевого бюджета - 600,0 тыс. рублей. Фактическое освоение средств будет осуществленов июле 2017 гола, после подписания актов выполненых работ. Достижениефактических значений целевых показателей в 2017 году ожидается на уровне плановых значений, предусмотренных Соглашением.</t>
  </si>
  <si>
    <t>Освоение средств осуществляется в рамках Распределения средств субсидии утвержденного постановлением Правительства Забайкальского края от 29 июня 2017 года № 260 и Порядка предоставления и расходования субсидии утвержден постановлением Правительства Забаайкальского края от 19 мая 2016 года № 197, в редакции постановления Правительства Забайкальского края от 29 июня 2017 года № 259. На 01.07.2017 произведено финансирование на сумму 5 879,5699 тыс. рублей, в том числе за счет федерального бюджета 5468,0 тыс. рублей, за счет средств краевого бюджета 411,5699 тыс. рублей. Фактическое освоение средств составило 982,241 тыс. рублей. Оплата услуг направленных на исполнение мероприятий будет осуществлятся в июле 2017 года после подписания актов выполненных работ. Достижение фактических значений целевых показателей в 2017 году ожидается на уровне плановых значений, предусмотренных Соглашением.</t>
  </si>
  <si>
    <t>17-998-00001</t>
  </si>
  <si>
    <t>Полное освоение средств планируется во втором полугодии 2017 года</t>
  </si>
  <si>
    <t>17-998-00002</t>
  </si>
  <si>
    <t>17-А09-0001, 17-А09-0002,17-А09-0004,17-А09-0005,</t>
  </si>
  <si>
    <t>Реконструкция канализационных очистных сооружений ( КОС) в городе Петровск-Забайкальский</t>
  </si>
  <si>
    <t>Ведутся торги</t>
  </si>
  <si>
    <t>Никитина Вита Владимировна, консультант отдела инвестиционной деятельности в форме капитальных вложений, тел. 23-32-34, tatakina@coms.e-zab.ru</t>
  </si>
  <si>
    <t>Никитина Вита Владимировна, консультант отдела инвестиционной деятельности в форме капитальных вложений, тел. 23-32-04, tatakina@coms.e-zab.ru</t>
  </si>
  <si>
    <t>В марте 2017 года заключен новый государственный контракт на строительство объекта. Ведется строительство объекта в соотвествии с календарным графиком выполнения работ</t>
  </si>
  <si>
    <t>Гравшин Алексей Сергеевич - главный специалист-эксперт отдела дорожного хозяйства, тел. 23-32-32, gravshin@coms.e-zab.ru</t>
  </si>
  <si>
    <t xml:space="preserve">В марте 2017 года получено разрешение на ввод объекта в эксплуатацию. Процент тех.готовности объекта - 91 %. </t>
  </si>
  <si>
    <t>В апреле 2017 года заключен государственный контракт</t>
  </si>
  <si>
    <t>17-666</t>
  </si>
  <si>
    <t>Выплаты предоставлены 2 семьям</t>
  </si>
  <si>
    <t>Мероприятия частично преведены</t>
  </si>
  <si>
    <t>Ведется реконструкция объекта в соотвествии с календарным графиком производства работ, закупается оборудование</t>
  </si>
  <si>
    <t>Объект был введен в эксплуатацию 31 марта 2017 года. Для погашения кредиторской задолженности перед подрядчиком в сумме 38,9409 млн.руб. направлены средства из краевого и федерального бюджетов. Средства из федерального бюджета в размере 16,1040 млн. рублей отображены Управлением федерального казначейства по Забайкальскому краю как краевые средства, ведется работа по уточнению региональной классификации</t>
  </si>
  <si>
    <t>Утверждена региональная подпрограмма "Формирование современной городской среды на 2017г.", утверждена Межведомственная комиссия, опубликованы для общественного обсуждения проекты муниципальных программ. Заключены соглашения с муниципальными образованиями - получателями субсидий</t>
  </si>
  <si>
    <t>Утвержден порядок предоставления и расходования субсидий бюджетам муниципальных образований, утвержден и опубликован порядок сроков предоставления и оценки предложений граждан, организаций о выборе парка. Заключено соглашение, принято решение о выборе парка, подлежащего благоустройству, утвержден дизайн-проект обустройства парка. Поводятся конкурсные процедуры</t>
  </si>
  <si>
    <t>Основное мероприятие 7.1.2  "Организация обеспечения качественными, эффективными, безопасными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</si>
  <si>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17-А10-00001</t>
  </si>
  <si>
    <t>17-А10-00002,17-А10-00003</t>
  </si>
  <si>
    <t>Основное мероприятие 2.1.1 "Совершенствование системы оказания медицинской помощи больным туберкулезом"</t>
  </si>
  <si>
    <t>17-А10-00004</t>
  </si>
  <si>
    <t>1.5</t>
  </si>
  <si>
    <t>1.6</t>
  </si>
  <si>
    <t>17-828</t>
  </si>
  <si>
    <t>Между Министерством  труда и социальной защиты населения и Забайкальской региональной организацией общероссийской общественной организации «Всероссийское общество инвалидов» заключен договор на оказание услуг по разработке безбарьерной карты г. Шилка</t>
  </si>
  <si>
    <t>Подготовка проектов договоров, государственных контрактов на выполнение работ по адаптации 6 приоритетных объектов социальной защиты населения</t>
  </si>
  <si>
    <t>Подготовка проектов договоров, государственных, муниципальных контрактов на выполнение работ по адаптации 31 приоритетного объекта культуры (из них 1 объект – дооборудование)</t>
  </si>
  <si>
    <t>Подготовка проектов договоров, государственных контрактов на выполнение работ по адаптации 11 приоритетных объектов здравоохранения (из них 4 объекта – дооборудование)</t>
  </si>
  <si>
    <t>Подготовка проектов договоров, государственных, муниципальных контрактов на выполнение работ по адаптации 9 приоритетных объектов физической культуры и спорта</t>
  </si>
  <si>
    <t>Подготовка проектов договоров, государственных контрактов на выполнение работ по адаптации 3 приоритетных объектов занятости населения</t>
  </si>
  <si>
    <t>Подготовка проектов договоров, государственных контрактов на выполнение работ по адаптации 13 объектов образования</t>
  </si>
  <si>
    <t>Подготовка проекта договора на оказание услуг Организация семинаров по формированию безбарьерной среды для инвалидов и других МГН на территории Читинского, Улетовского, Хилокского, Петровск-Забайкальского, Красночикойского районов</t>
  </si>
  <si>
    <t>С 05 по 15 июня 2017 года организованы курсы сурдопереводчиков, на которых обучено 16 специалистов</t>
  </si>
  <si>
    <t>Между Министерством  труда и социальной защиты населения и Забайкальской региональной организацией общероссийской общественной организации «Всероссийское общество инвалидов» заключен договор на организацию выпуска 6 номеров по 1000 экземпляров периодического информационного бюллетеня «Преодоление»</t>
  </si>
  <si>
    <t xml:space="preserve">Между Министерством труда и социальной защиты населения Забайкальского края и ООО «Синяя птица» заключен договор на размещение 5 социальных баннеров. 
Между Министерством и ЧГТРК «Чита» заключен договор на трансляцию видеороликов государственной программы «Доступная среда»
</t>
  </si>
  <si>
    <t xml:space="preserve">Подготовка проектов договоров на приобретение современного многофункционального устройства для инвалидов по зрению </t>
  </si>
  <si>
    <t>Подготовка проектов договоров на поставку специализированного оборудования для создания диспетчерской службы для людей с нарушением слуха</t>
  </si>
  <si>
    <t>Подготовка проекта договоров на приобретение индивидуальной FM-системы  для людей с нарушением слуха</t>
  </si>
  <si>
    <t xml:space="preserve">Мероприятие «Предотвращение выбытия из сельскохозяйственного оборота земель сельскохозяйственного назначения за счет проведения агролесомелиоративных, фитомелиоративных и культуртехнических мероприятий» </t>
  </si>
  <si>
    <t>15.10</t>
  </si>
  <si>
    <t>Дылыкова Цыбегмит Бадмацыреновна консультант отдела финансирования
Минсельхоза Забайкальского края
36-49-39,dylykova@mcx.e-zab.ru</t>
  </si>
  <si>
    <t>15.10.1</t>
  </si>
  <si>
    <t>15.10.2</t>
  </si>
  <si>
    <t>15.10.3</t>
  </si>
  <si>
    <t>15.10.4</t>
  </si>
  <si>
    <t>Обеспечение реализации государственной программы Забайкальского края "Развитие сельского хозяйства и регурирования рынков сельскохозяйственной продукции, сырья и продовольствия на 2014-2020 гг."</t>
  </si>
  <si>
    <t>Обеспечение деятельности Министерства сельского хозяйства Забайкальского края</t>
  </si>
  <si>
    <t>Оказание государственных услуг и выполнение работ</t>
  </si>
  <si>
    <t>Организация и проведение прочих мероприятий по развитию огропромышленного комплекса</t>
  </si>
  <si>
    <t>Организация и проведение мероприятий по отлову и содержанию безнадзорных животных</t>
  </si>
  <si>
    <t>Проведен элетронный аукцион на поставку оборудования для создания системы -112. В июле 2017 года планируется подписание государственного контракта</t>
  </si>
  <si>
    <t>5.3</t>
  </si>
  <si>
    <t>5.4</t>
  </si>
  <si>
    <t>Субвенции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</si>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</sst>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_р_."/>
  </numFmts>
  <fonts count="33" x14ac:knownFonts="1">
    <font>
      <sz val="11"/>
      <color theme="1"/>
      <name val="Calibri"/>
      <family val="2"/>
      <scheme val="minor"/>
    </font>
    <font>
      <sz val="10"/>
      <color rgb="FF000000"/>
      <name val="Times New Roman"/>
      <family val="1"/>
      <charset val="204"/>
    </font>
    <font>
      <sz val="10"/>
      <color theme="1"/>
      <name val="Times New Roman"/>
      <family val="1"/>
      <charset val="204"/>
    </font>
    <font>
      <b/>
      <sz val="10"/>
      <color rgb="FF000000"/>
      <name val="Times New Roman"/>
      <family val="1"/>
      <charset val="204"/>
    </font>
    <font>
      <vertAlign val="superscript"/>
      <sz val="11"/>
      <color rgb="FF000000"/>
      <name val="Times New Roman"/>
      <family val="1"/>
      <charset val="204"/>
    </font>
    <font>
      <sz val="11"/>
      <color rgb="FF000000"/>
      <name val="Times New Roman"/>
      <family val="1"/>
      <charset val="204"/>
    </font>
    <font>
      <b/>
      <sz val="12"/>
      <color rgb="FF000000"/>
      <name val="Times New Roman"/>
      <family val="1"/>
      <charset val="204"/>
    </font>
    <font>
      <b/>
      <u/>
      <sz val="12"/>
      <color rgb="FF000000"/>
      <name val="Times New Roman"/>
      <family val="1"/>
      <charset val="204"/>
    </font>
    <font>
      <sz val="11"/>
      <color theme="1"/>
      <name val="Traditional Arabic"/>
      <family val="1"/>
    </font>
    <font>
      <b/>
      <sz val="11"/>
      <color theme="1"/>
      <name val="Calibri"/>
      <family val="2"/>
      <scheme val="minor"/>
    </font>
    <font>
      <b/>
      <sz val="10"/>
      <color theme="1"/>
      <name val="Times New Roman"/>
      <family val="1"/>
      <charset val="204"/>
    </font>
    <font>
      <sz val="10"/>
      <name val="Times New Roman"/>
      <family val="1"/>
      <charset val="204"/>
    </font>
    <font>
      <sz val="12"/>
      <color rgb="FF000000"/>
      <name val="Times New Roman"/>
      <family val="1"/>
      <charset val="204"/>
    </font>
    <font>
      <sz val="11"/>
      <color theme="1"/>
      <name val="Times New Roman"/>
      <family val="1"/>
      <charset val="204"/>
    </font>
    <font>
      <b/>
      <sz val="11"/>
      <color theme="1"/>
      <name val="Times New Roman"/>
      <family val="1"/>
      <charset val="204"/>
    </font>
    <font>
      <b/>
      <sz val="10"/>
      <name val="Times New Roman"/>
      <family val="1"/>
      <charset val="204"/>
    </font>
    <font>
      <b/>
      <vertAlign val="superscript"/>
      <sz val="10"/>
      <name val="Times New Roman"/>
      <family val="1"/>
      <charset val="204"/>
    </font>
    <font>
      <b/>
      <sz val="9"/>
      <color theme="1"/>
      <name val="Times New Roman"/>
      <family val="1"/>
      <charset val="204"/>
    </font>
    <font>
      <sz val="9"/>
      <color theme="1"/>
      <name val="Times New Roman"/>
      <family val="1"/>
      <charset val="204"/>
    </font>
    <font>
      <sz val="10"/>
      <color theme="1"/>
      <name val="Calibri"/>
      <family val="2"/>
      <scheme val="minor"/>
    </font>
    <font>
      <b/>
      <sz val="10"/>
      <color theme="1"/>
      <name val="Calibri"/>
      <family val="2"/>
      <charset val="204"/>
      <scheme val="minor"/>
    </font>
    <font>
      <sz val="10"/>
      <color theme="1"/>
      <name val="Calibri"/>
      <family val="2"/>
      <charset val="204"/>
      <scheme val="minor"/>
    </font>
    <font>
      <sz val="10"/>
      <color indexed="8"/>
      <name val="Times New Roman"/>
      <family val="1"/>
      <charset val="204"/>
    </font>
    <font>
      <b/>
      <sz val="10"/>
      <color theme="1"/>
      <name val="Calibri"/>
      <family val="2"/>
      <scheme val="minor"/>
    </font>
    <font>
      <b/>
      <sz val="9"/>
      <color indexed="81"/>
      <name val="Tahoma"/>
      <family val="2"/>
      <charset val="204"/>
    </font>
    <font>
      <b/>
      <sz val="10"/>
      <color indexed="8"/>
      <name val="Times New Roman"/>
      <family val="1"/>
      <charset val="204"/>
    </font>
    <font>
      <b/>
      <i/>
      <sz val="11"/>
      <color theme="1"/>
      <name val="Times New Roman"/>
      <family val="1"/>
      <charset val="204"/>
    </font>
    <font>
      <b/>
      <i/>
      <sz val="10"/>
      <color theme="1"/>
      <name val="Times New Roman"/>
      <family val="1"/>
      <charset val="204"/>
    </font>
    <font>
      <b/>
      <i/>
      <sz val="11"/>
      <color theme="1"/>
      <name val="Calibri"/>
      <family val="2"/>
      <scheme val="minor"/>
    </font>
    <font>
      <vertAlign val="superscript"/>
      <sz val="12"/>
      <color rgb="FF000000"/>
      <name val="Times New Roman"/>
      <family val="1"/>
      <charset val="204"/>
    </font>
    <font>
      <b/>
      <i/>
      <sz val="10"/>
      <name val="Times New Roman"/>
      <family val="1"/>
      <charset val="204"/>
    </font>
    <font>
      <b/>
      <i/>
      <sz val="10"/>
      <color indexed="8"/>
      <name val="Times New Roman"/>
      <family val="1"/>
      <charset val="204"/>
    </font>
    <font>
      <b/>
      <i/>
      <sz val="10"/>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theme="0"/>
        <bgColor indexed="64"/>
      </patternFill>
    </fill>
    <fill>
      <patternFill patternType="solid">
        <fgColor rgb="FFFFCCFF"/>
        <bgColor indexed="64"/>
      </patternFill>
    </fill>
    <fill>
      <patternFill patternType="solid">
        <fgColor rgb="FFFF9999"/>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02">
    <xf numFmtId="0" fontId="0" fillId="0" borderId="0" xfId="0"/>
    <xf numFmtId="0" fontId="1" fillId="0" borderId="7" xfId="0" applyFont="1" applyBorder="1" applyAlignment="1">
      <alignment horizontal="center" vertical="center" wrapText="1"/>
    </xf>
    <xf numFmtId="0" fontId="2" fillId="0" borderId="4" xfId="0" applyFont="1" applyBorder="1" applyAlignment="1">
      <alignment vertical="top"/>
    </xf>
    <xf numFmtId="0" fontId="2" fillId="0" borderId="7" xfId="0" applyFont="1" applyBorder="1" applyAlignment="1">
      <alignment vertical="top" wrapText="1"/>
    </xf>
    <xf numFmtId="0" fontId="3" fillId="0" borderId="7" xfId="0" applyFont="1" applyBorder="1" applyAlignment="1">
      <alignment horizontal="center" vertical="center" wrapText="1"/>
    </xf>
    <xf numFmtId="0" fontId="4" fillId="0" borderId="0" xfId="0" applyFont="1" applyAlignment="1">
      <alignmen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5" borderId="1" xfId="0" applyFont="1" applyFill="1" applyBorder="1" applyAlignment="1">
      <alignment horizontal="center" vertical="top" wrapText="1"/>
    </xf>
    <xf numFmtId="49"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 fillId="0" borderId="1" xfId="0" applyFont="1" applyBorder="1" applyAlignment="1">
      <alignment horizontal="center" vertical="center" wrapText="1"/>
    </xf>
    <xf numFmtId="0" fontId="1" fillId="3" borderId="7" xfId="0" applyFont="1" applyFill="1" applyBorder="1" applyAlignment="1">
      <alignment horizontal="center" vertical="center" wrapText="1"/>
    </xf>
    <xf numFmtId="0" fontId="2" fillId="3" borderId="7" xfId="0" applyFont="1" applyFill="1" applyBorder="1" applyAlignment="1">
      <alignment vertical="top" wrapText="1"/>
    </xf>
    <xf numFmtId="164" fontId="2" fillId="0" borderId="7" xfId="0" applyNumberFormat="1" applyFont="1" applyBorder="1" applyAlignment="1">
      <alignment vertical="top" wrapText="1"/>
    </xf>
    <xf numFmtId="49" fontId="10"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xf>
    <xf numFmtId="0" fontId="2" fillId="0" borderId="0" xfId="0" applyFont="1" applyBorder="1" applyAlignment="1">
      <alignment vertical="top" wrapText="1"/>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49" fontId="1" fillId="0" borderId="1" xfId="0" applyNumberFormat="1" applyFont="1" applyBorder="1" applyAlignment="1">
      <alignment horizontal="center" vertical="center"/>
    </xf>
    <xf numFmtId="0" fontId="2" fillId="0" borderId="1" xfId="0" applyFont="1" applyBorder="1" applyAlignment="1">
      <alignment vertical="top" wrapText="1"/>
    </xf>
    <xf numFmtId="164" fontId="1" fillId="0" borderId="7"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 fillId="3" borderId="4" xfId="0" applyFont="1" applyFill="1" applyBorder="1" applyAlignment="1">
      <alignment horizontal="center" vertical="center"/>
    </xf>
    <xf numFmtId="0" fontId="3" fillId="3" borderId="7" xfId="0" applyFont="1" applyFill="1" applyBorder="1" applyAlignment="1">
      <alignment horizontal="center" vertical="center" wrapText="1"/>
    </xf>
    <xf numFmtId="164" fontId="1" fillId="3" borderId="7" xfId="0" applyNumberFormat="1" applyFont="1" applyFill="1" applyBorder="1" applyAlignment="1">
      <alignment horizontal="center" vertical="center" wrapText="1"/>
    </xf>
    <xf numFmtId="164" fontId="2" fillId="3" borderId="7" xfId="0" applyNumberFormat="1" applyFont="1" applyFill="1" applyBorder="1" applyAlignment="1">
      <alignment vertical="top" wrapText="1"/>
    </xf>
    <xf numFmtId="0" fontId="3" fillId="6" borderId="4" xfId="0" applyFont="1" applyFill="1" applyBorder="1" applyAlignment="1">
      <alignment horizontal="center" vertical="center"/>
    </xf>
    <xf numFmtId="0" fontId="3" fillId="6" borderId="7" xfId="0" applyFont="1" applyFill="1" applyBorder="1" applyAlignment="1">
      <alignment horizontal="center" vertical="center" wrapText="1"/>
    </xf>
    <xf numFmtId="164" fontId="3" fillId="6" borderId="7" xfId="0" applyNumberFormat="1" applyFont="1" applyFill="1" applyBorder="1" applyAlignment="1">
      <alignment horizontal="center" vertical="center" wrapText="1"/>
    </xf>
    <xf numFmtId="0" fontId="3" fillId="6" borderId="7" xfId="0" applyFont="1" applyFill="1" applyBorder="1" applyAlignment="1">
      <alignment horizontal="center" vertical="center"/>
    </xf>
    <xf numFmtId="0" fontId="2" fillId="6" borderId="4" xfId="0" applyFont="1" applyFill="1" applyBorder="1" applyAlignment="1">
      <alignment vertical="top"/>
    </xf>
    <xf numFmtId="0" fontId="2" fillId="6" borderId="7" xfId="0" applyFont="1" applyFill="1" applyBorder="1" applyAlignment="1">
      <alignment vertical="top" wrapText="1"/>
    </xf>
    <xf numFmtId="0" fontId="1" fillId="6" borderId="7"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15" fillId="3" borderId="1" xfId="0"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165" fontId="11" fillId="5" borderId="1" xfId="0" applyNumberFormat="1" applyFont="1" applyFill="1" applyBorder="1" applyAlignment="1">
      <alignment horizontal="center" vertical="center" wrapText="1"/>
    </xf>
    <xf numFmtId="165" fontId="22" fillId="5" borderId="1" xfId="0" applyNumberFormat="1" applyFont="1" applyFill="1" applyBorder="1" applyAlignment="1">
      <alignment horizontal="center" vertical="center"/>
    </xf>
    <xf numFmtId="165" fontId="2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5"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11" fillId="4" borderId="1" xfId="0" applyNumberFormat="1" applyFont="1" applyFill="1" applyBorder="1" applyAlignment="1">
      <alignment horizontal="center" vertical="center" wrapText="1"/>
    </xf>
    <xf numFmtId="164" fontId="11" fillId="0" borderId="2"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xf>
    <xf numFmtId="164" fontId="18" fillId="4" borderId="1" xfId="0" applyNumberFormat="1" applyFont="1" applyFill="1" applyBorder="1" applyAlignment="1">
      <alignment horizontal="center" vertical="center"/>
    </xf>
    <xf numFmtId="0" fontId="11" fillId="0" borderId="1" xfId="0" applyFont="1" applyBorder="1" applyAlignment="1">
      <alignment horizontal="center" vertical="top" wrapText="1"/>
    </xf>
    <xf numFmtId="0" fontId="11" fillId="4"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64" fontId="15"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0" fontId="15" fillId="0" borderId="1" xfId="0" applyFont="1" applyBorder="1" applyAlignment="1">
      <alignment horizontal="center" vertical="top" wrapText="1"/>
    </xf>
    <xf numFmtId="0" fontId="10" fillId="4" borderId="1" xfId="0" applyFont="1" applyFill="1" applyBorder="1" applyAlignment="1">
      <alignment horizontal="center" vertical="top" wrapText="1"/>
    </xf>
    <xf numFmtId="164" fontId="15" fillId="4" borderId="1" xfId="0" applyNumberFormat="1"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Border="1" applyAlignment="1">
      <alignment horizontal="center" vertical="top" wrapText="1"/>
    </xf>
    <xf numFmtId="16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64" fontId="2" fillId="0" borderId="5" xfId="0" applyNumberFormat="1" applyFont="1" applyBorder="1" applyAlignment="1">
      <alignment horizontal="center" vertical="center"/>
    </xf>
    <xf numFmtId="164" fontId="11" fillId="0" borderId="4" xfId="0" applyNumberFormat="1" applyFont="1" applyFill="1" applyBorder="1" applyAlignment="1">
      <alignment horizontal="center" vertical="center" wrapText="1"/>
    </xf>
    <xf numFmtId="164" fontId="25" fillId="0" borderId="1" xfId="0" applyNumberFormat="1" applyFont="1" applyBorder="1" applyAlignment="1">
      <alignment horizontal="center" vertical="center"/>
    </xf>
    <xf numFmtId="0" fontId="15" fillId="0" borderId="1" xfId="0" applyFont="1" applyFill="1" applyBorder="1" applyAlignment="1">
      <alignment horizontal="center" vertical="top" wrapText="1"/>
    </xf>
    <xf numFmtId="0" fontId="15" fillId="0" borderId="1" xfId="0" applyFont="1" applyBorder="1" applyAlignment="1">
      <alignment horizontal="center" vertical="center" wrapText="1"/>
    </xf>
    <xf numFmtId="164" fontId="10" fillId="6" borderId="7"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0" fontId="2" fillId="4" borderId="2" xfId="0" applyFont="1" applyFill="1" applyBorder="1" applyAlignment="1">
      <alignment horizontal="center" vertical="top" wrapText="1"/>
    </xf>
    <xf numFmtId="164" fontId="10" fillId="0" borderId="1" xfId="0" applyNumberFormat="1" applyFont="1" applyFill="1" applyBorder="1" applyAlignment="1">
      <alignment horizontal="center" vertical="center"/>
    </xf>
    <xf numFmtId="0" fontId="10" fillId="0" borderId="2" xfId="0" applyFont="1" applyFill="1" applyBorder="1" applyAlignment="1">
      <alignment horizontal="center" vertical="top" wrapText="1"/>
    </xf>
    <xf numFmtId="164" fontId="10" fillId="4" borderId="2" xfId="0" applyNumberFormat="1" applyFont="1" applyFill="1" applyBorder="1" applyAlignment="1">
      <alignment horizontal="center" vertical="center"/>
    </xf>
    <xf numFmtId="0" fontId="10" fillId="4" borderId="2" xfId="0" applyFont="1" applyFill="1" applyBorder="1" applyAlignment="1">
      <alignment horizontal="center" vertical="top" wrapText="1"/>
    </xf>
    <xf numFmtId="164" fontId="10" fillId="0" borderId="1" xfId="0" applyNumberFormat="1" applyFont="1" applyBorder="1" applyAlignment="1">
      <alignment horizontal="center" vertical="center" wrapText="1"/>
    </xf>
    <xf numFmtId="0" fontId="15" fillId="4" borderId="1" xfId="0" applyFont="1" applyFill="1" applyBorder="1" applyAlignment="1">
      <alignment horizontal="center" vertical="top" wrapText="1"/>
    </xf>
    <xf numFmtId="0" fontId="27" fillId="0" borderId="1" xfId="0" applyFont="1" applyFill="1" applyBorder="1" applyAlignment="1">
      <alignment horizontal="center" vertical="top" wrapText="1"/>
    </xf>
    <xf numFmtId="164" fontId="27" fillId="0" borderId="1" xfId="0" applyNumberFormat="1" applyFont="1" applyFill="1" applyBorder="1" applyAlignment="1">
      <alignment horizontal="center" vertical="center" wrapText="1"/>
    </xf>
    <xf numFmtId="0" fontId="29" fillId="0" borderId="0" xfId="0" applyFont="1" applyAlignment="1">
      <alignment vertical="center"/>
    </xf>
    <xf numFmtId="0" fontId="15" fillId="7" borderId="1" xfId="0" applyFont="1" applyFill="1" applyBorder="1" applyAlignment="1">
      <alignment horizontal="center" vertical="center" wrapText="1"/>
    </xf>
    <xf numFmtId="164" fontId="15" fillId="7" borderId="1" xfId="0" applyNumberFormat="1" applyFont="1" applyFill="1" applyBorder="1" applyAlignment="1">
      <alignment horizontal="center" vertical="center" wrapText="1"/>
    </xf>
    <xf numFmtId="164" fontId="10"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top" wrapText="1"/>
    </xf>
    <xf numFmtId="0" fontId="10" fillId="7" borderId="1" xfId="0" applyFont="1" applyFill="1" applyBorder="1" applyAlignment="1">
      <alignment horizontal="center" vertical="center"/>
    </xf>
    <xf numFmtId="164" fontId="10" fillId="7" borderId="1" xfId="0" applyNumberFormat="1" applyFont="1" applyFill="1" applyBorder="1" applyAlignment="1">
      <alignment horizontal="center" vertical="center"/>
    </xf>
    <xf numFmtId="164" fontId="15" fillId="7" borderId="2"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xf>
    <xf numFmtId="164" fontId="25" fillId="7" borderId="1" xfId="0" applyNumberFormat="1" applyFont="1" applyFill="1" applyBorder="1" applyAlignment="1">
      <alignment horizontal="center" vertical="center"/>
    </xf>
    <xf numFmtId="0" fontId="10" fillId="7" borderId="1" xfId="0" applyFont="1" applyFill="1" applyBorder="1" applyAlignment="1">
      <alignment horizontal="center" vertical="center" wrapText="1"/>
    </xf>
    <xf numFmtId="0" fontId="15" fillId="7" borderId="1" xfId="0" applyFont="1" applyFill="1" applyBorder="1" applyAlignment="1">
      <alignment horizontal="center" vertical="top" wrapText="1"/>
    </xf>
    <xf numFmtId="0" fontId="14" fillId="7" borderId="1" xfId="0" applyFont="1" applyFill="1" applyBorder="1" applyAlignment="1">
      <alignment horizontal="center" wrapText="1"/>
    </xf>
    <xf numFmtId="0" fontId="10"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0" fillId="4" borderId="0" xfId="0" applyFill="1"/>
    <xf numFmtId="0" fontId="10" fillId="7" borderId="1" xfId="0" applyFont="1" applyFill="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64" fontId="2" fillId="4" borderId="1" xfId="0" applyNumberFormat="1" applyFont="1" applyFill="1" applyBorder="1" applyAlignment="1">
      <alignment horizontal="center" vertical="center"/>
    </xf>
    <xf numFmtId="0" fontId="27" fillId="0" borderId="1" xfId="0" applyFont="1" applyBorder="1" applyAlignment="1">
      <alignment horizontal="center" vertical="top" wrapText="1"/>
    </xf>
    <xf numFmtId="164" fontId="30" fillId="0" borderId="1" xfId="0" applyNumberFormat="1" applyFont="1" applyFill="1" applyBorder="1" applyAlignment="1">
      <alignment horizontal="center" vertical="center" wrapText="1"/>
    </xf>
    <xf numFmtId="164" fontId="31" fillId="0" borderId="1" xfId="0" applyNumberFormat="1" applyFont="1" applyBorder="1" applyAlignment="1">
      <alignment horizontal="center" vertical="center"/>
    </xf>
    <xf numFmtId="0" fontId="11" fillId="0" borderId="1" xfId="0" applyFont="1" applyBorder="1" applyAlignment="1">
      <alignment horizontal="center" vertical="top" wrapText="1"/>
    </xf>
    <xf numFmtId="0" fontId="11" fillId="4"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center" vertical="top" wrapText="1"/>
    </xf>
    <xf numFmtId="0" fontId="0" fillId="0" borderId="0" xfId="0" applyAlignment="1">
      <alignment horizontal="center" vertical="top" wrapText="1"/>
    </xf>
    <xf numFmtId="0" fontId="9" fillId="0" borderId="3" xfId="0" applyFont="1" applyBorder="1" applyAlignment="1">
      <alignment vertical="center" wrapText="1"/>
    </xf>
    <xf numFmtId="0" fontId="9" fillId="0" borderId="4" xfId="0" applyFont="1" applyBorder="1" applyAlignment="1">
      <alignment vertical="center" wrapText="1"/>
    </xf>
    <xf numFmtId="0" fontId="8" fillId="0" borderId="9" xfId="0" applyFont="1" applyBorder="1" applyAlignment="1">
      <alignment horizontal="right"/>
    </xf>
    <xf numFmtId="0" fontId="0" fillId="0" borderId="9" xfId="0" applyBorder="1" applyAlignment="1"/>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0"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49" fontId="11" fillId="4" borderId="1" xfId="0" applyNumberFormat="1"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11" fillId="4" borderId="1" xfId="0" applyFont="1" applyFill="1" applyBorder="1" applyAlignment="1">
      <alignment horizontal="left" vertical="center" wrapText="1"/>
    </xf>
    <xf numFmtId="0" fontId="0" fillId="4" borderId="1" xfId="0" applyFill="1" applyBorder="1" applyAlignment="1">
      <alignment horizontal="left" vertical="center" wrapText="1"/>
    </xf>
    <xf numFmtId="49" fontId="11" fillId="4" borderId="2" xfId="0" applyNumberFormat="1" applyFont="1" applyFill="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1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49" fontId="15"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49" fontId="15" fillId="4" borderId="2" xfId="0" applyNumberFormat="1" applyFont="1" applyFill="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0" fontId="1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0" fontId="10" fillId="4" borderId="2"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7" fillId="4" borderId="1" xfId="0" applyFont="1" applyFill="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2" xfId="0" applyFont="1" applyFill="1" applyBorder="1" applyAlignment="1">
      <alignment horizontal="center" vertical="center" wrapText="1"/>
    </xf>
    <xf numFmtId="0" fontId="0" fillId="0" borderId="2" xfId="0" applyBorder="1" applyAlignment="1">
      <alignment horizontal="center" vertical="center" wrapText="1"/>
    </xf>
    <xf numFmtId="0" fontId="2" fillId="0" borderId="1" xfId="0" applyFont="1" applyBorder="1" applyAlignment="1">
      <alignment horizontal="center" vertical="center" wrapText="1"/>
    </xf>
    <xf numFmtId="49" fontId="27" fillId="0" borderId="1" xfId="0" applyNumberFormat="1" applyFont="1" applyBorder="1" applyAlignment="1">
      <alignment horizontal="center" vertical="center"/>
    </xf>
    <xf numFmtId="0" fontId="27" fillId="0" borderId="1" xfId="0" applyFont="1" applyBorder="1" applyAlignment="1">
      <alignment horizontal="left" vertical="center" wrapText="1"/>
    </xf>
    <xf numFmtId="0" fontId="32" fillId="0" borderId="1" xfId="0" applyFont="1" applyBorder="1" applyAlignment="1">
      <alignment horizontal="left" vertical="center"/>
    </xf>
    <xf numFmtId="49" fontId="27" fillId="0" borderId="2" xfId="0" applyNumberFormat="1"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7" fillId="0" borderId="1" xfId="0" applyFont="1" applyBorder="1" applyAlignment="1">
      <alignment horizontal="center" vertical="center" wrapText="1"/>
    </xf>
    <xf numFmtId="49" fontId="0" fillId="4" borderId="1" xfId="0" applyNumberFormat="1" applyFont="1" applyFill="1" applyBorder="1" applyAlignment="1">
      <alignment horizontal="center" vertical="center" wrapText="1"/>
    </xf>
    <xf numFmtId="0" fontId="11"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1" xfId="0" applyFont="1" applyFill="1" applyBorder="1" applyAlignment="1">
      <alignment horizontal="center" vertical="center" wrapText="1"/>
    </xf>
    <xf numFmtId="49" fontId="10" fillId="0" borderId="1" xfId="0" applyNumberFormat="1" applyFont="1" applyBorder="1" applyAlignment="1">
      <alignment horizontal="center" vertical="center"/>
    </xf>
    <xf numFmtId="49" fontId="26" fillId="0" borderId="2"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8" fillId="0" borderId="1" xfId="0" applyFont="1" applyBorder="1" applyAlignment="1">
      <alignment horizontal="left" vertical="center" wrapText="1"/>
    </xf>
    <xf numFmtId="0" fontId="27" fillId="0" borderId="2" xfId="0" applyFont="1" applyFill="1" applyBorder="1" applyAlignment="1">
      <alignment horizontal="center" vertical="center" wrapText="1"/>
    </xf>
    <xf numFmtId="0" fontId="28" fillId="0" borderId="2" xfId="0" applyFont="1" applyBorder="1" applyAlignment="1">
      <alignment horizontal="center" vertical="center" wrapText="1"/>
    </xf>
    <xf numFmtId="49" fontId="2"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49" fontId="18"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49" fontId="10" fillId="0" borderId="2" xfId="0" applyNumberFormat="1" applyFont="1" applyBorder="1" applyAlignment="1">
      <alignment horizontal="center" vertical="center" wrapText="1"/>
    </xf>
    <xf numFmtId="0" fontId="14" fillId="7" borderId="1" xfId="0" applyFont="1" applyFill="1" applyBorder="1" applyAlignment="1">
      <alignment horizont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0" borderId="1" xfId="0" applyFont="1" applyBorder="1" applyAlignment="1">
      <alignment horizontal="left" vertical="center" wrapText="1"/>
    </xf>
    <xf numFmtId="0" fontId="23" fillId="0" borderId="1" xfId="0" applyFont="1" applyBorder="1" applyAlignment="1">
      <alignment horizontal="left" vertical="center" wrapText="1"/>
    </xf>
    <xf numFmtId="49" fontId="10"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49" fontId="10" fillId="7" borderId="1" xfId="0" applyNumberFormat="1"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49" fontId="2"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10" fillId="4" borderId="1"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49" fontId="10" fillId="0" borderId="2"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5"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10" fillId="7"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5" fillId="0" borderId="1" xfId="0" applyFont="1" applyBorder="1" applyAlignment="1">
      <alignment horizontal="center" vertical="top"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49" fontId="11" fillId="0" borderId="2"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top"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10" fillId="4" borderId="2" xfId="0" applyNumberFormat="1"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49" fontId="17" fillId="4" borderId="2" xfId="0" applyNumberFormat="1" applyFont="1" applyFill="1" applyBorder="1" applyAlignment="1">
      <alignment horizontal="center" vertical="center" wrapText="1"/>
    </xf>
    <xf numFmtId="49" fontId="10" fillId="8" borderId="13" xfId="0" applyNumberFormat="1" applyFont="1" applyFill="1" applyBorder="1" applyAlignment="1">
      <alignment horizontal="center" vertical="center" wrapText="1"/>
    </xf>
    <xf numFmtId="0" fontId="0" fillId="8" borderId="14" xfId="0" applyFill="1" applyBorder="1" applyAlignment="1">
      <alignment wrapText="1"/>
    </xf>
    <xf numFmtId="0" fontId="0" fillId="8" borderId="5" xfId="0" applyFill="1" applyBorder="1" applyAlignment="1">
      <alignmen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10" xfId="0" applyFont="1"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17" fillId="7" borderId="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7" borderId="1" xfId="0" applyFont="1" applyFill="1" applyBorder="1" applyAlignment="1">
      <alignment horizontal="center" vertical="center"/>
    </xf>
    <xf numFmtId="0" fontId="9" fillId="7" borderId="2" xfId="0" applyFont="1" applyFill="1" applyBorder="1" applyAlignment="1">
      <alignment horizontal="center" vertical="center" wrapText="1"/>
    </xf>
    <xf numFmtId="0" fontId="2" fillId="0" borderId="2" xfId="0" applyFont="1" applyBorder="1" applyAlignment="1">
      <alignment horizontal="center" vertical="center"/>
    </xf>
    <xf numFmtId="0" fontId="15" fillId="3"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8" borderId="14" xfId="0" applyFill="1" applyBorder="1" applyAlignment="1">
      <alignment horizontal="center" vertical="center" wrapText="1"/>
    </xf>
    <xf numFmtId="0" fontId="0" fillId="8" borderId="5" xfId="0" applyFill="1" applyBorder="1" applyAlignment="1">
      <alignment horizontal="center" vertical="center" wrapText="1"/>
    </xf>
    <xf numFmtId="0" fontId="10"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2" xfId="0" applyNumberFormat="1"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49" fontId="10" fillId="7" borderId="1" xfId="0" applyNumberFormat="1" applyFont="1" applyFill="1" applyBorder="1" applyAlignment="1">
      <alignment horizontal="center" vertical="center"/>
    </xf>
    <xf numFmtId="0" fontId="9" fillId="0" borderId="2" xfId="0" applyFont="1" applyBorder="1" applyAlignment="1">
      <alignment horizontal="center" vertical="center" wrapText="1"/>
    </xf>
    <xf numFmtId="0" fontId="0" fillId="0" borderId="1" xfId="0" applyBorder="1" applyAlignment="1">
      <alignment horizontal="center" vertical="center" wrapText="1"/>
    </xf>
    <xf numFmtId="0" fontId="14" fillId="7" borderId="2" xfId="0" applyFont="1" applyFill="1" applyBorder="1" applyAlignment="1">
      <alignment horizontal="center" wrapText="1"/>
    </xf>
    <xf numFmtId="0" fontId="9" fillId="7" borderId="3" xfId="0" applyFont="1" applyFill="1" applyBorder="1" applyAlignment="1">
      <alignment wrapText="1"/>
    </xf>
    <xf numFmtId="0" fontId="9" fillId="7" borderId="4" xfId="0" applyFont="1" applyFill="1" applyBorder="1" applyAlignment="1">
      <alignment wrapText="1"/>
    </xf>
    <xf numFmtId="0" fontId="10" fillId="7" borderId="1" xfId="0" applyNumberFormat="1" applyFont="1" applyFill="1" applyBorder="1" applyAlignment="1">
      <alignment horizontal="center" vertical="center" wrapText="1"/>
    </xf>
    <xf numFmtId="0" fontId="20" fillId="7"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 fillId="4" borderId="2" xfId="0" applyFont="1" applyFill="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8" fillId="4" borderId="2" xfId="0" applyFont="1" applyFill="1" applyBorder="1" applyAlignment="1">
      <alignment horizontal="center" vertical="center" wrapText="1"/>
    </xf>
    <xf numFmtId="49" fontId="15" fillId="0" borderId="1" xfId="0" applyNumberFormat="1"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49" fontId="2" fillId="4" borderId="2" xfId="0" applyNumberFormat="1" applyFont="1" applyFill="1" applyBorder="1" applyAlignment="1">
      <alignment horizontal="center"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4" fillId="0" borderId="0" xfId="0" applyFont="1" applyAlignment="1">
      <alignment horizontal="center" vertical="center" wrapText="1"/>
    </xf>
    <xf numFmtId="0" fontId="1" fillId="0" borderId="0" xfId="0" applyFont="1" applyBorder="1" applyAlignment="1">
      <alignment horizontal="right" vertical="center" wrapText="1"/>
    </xf>
    <xf numFmtId="0" fontId="0" fillId="0" borderId="0" xfId="0" applyBorder="1" applyAlignment="1">
      <alignment wrapText="1"/>
    </xf>
    <xf numFmtId="0" fontId="9" fillId="7" borderId="1" xfId="0" applyFont="1" applyFill="1" applyBorder="1" applyAlignment="1">
      <alignment wrapText="1"/>
    </xf>
    <xf numFmtId="0" fontId="15" fillId="0" borderId="1" xfId="0" applyFont="1" applyBorder="1" applyAlignment="1">
      <alignment horizontal="left" vertical="center" wrapText="1"/>
    </xf>
    <xf numFmtId="0" fontId="15" fillId="7" borderId="1" xfId="0" applyFont="1" applyFill="1" applyBorder="1" applyAlignment="1">
      <alignment horizontal="center" vertical="center"/>
    </xf>
    <xf numFmtId="0" fontId="10" fillId="3" borderId="1" xfId="0" applyFont="1" applyFill="1" applyBorder="1" applyAlignment="1">
      <alignment vertical="top"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xf>
    <xf numFmtId="49" fontId="17" fillId="7" borderId="1"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19" fillId="0" borderId="1" xfId="0" applyFont="1" applyBorder="1" applyAlignment="1">
      <alignment horizontal="left" vertical="center"/>
    </xf>
    <xf numFmtId="0" fontId="23" fillId="0" borderId="2" xfId="0" applyFont="1" applyBorder="1" applyAlignment="1">
      <alignment horizontal="center" vertical="center" wrapText="1"/>
    </xf>
    <xf numFmtId="0" fontId="9" fillId="0" borderId="1" xfId="0" applyFont="1" applyBorder="1" applyAlignment="1">
      <alignment horizontal="left" vertical="center" wrapText="1"/>
    </xf>
    <xf numFmtId="49" fontId="10"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49" fontId="10" fillId="7" borderId="2"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2" fillId="0" borderId="2" xfId="0" applyNumberFormat="1" applyFont="1" applyBorder="1" applyAlignment="1">
      <alignment horizontal="center" vertical="center"/>
    </xf>
    <xf numFmtId="0" fontId="21" fillId="0" borderId="2" xfId="0" applyFont="1" applyBorder="1" applyAlignment="1">
      <alignment horizontal="left" vertical="center" wrapText="1"/>
    </xf>
    <xf numFmtId="49" fontId="13" fillId="0" borderId="3"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0" borderId="2" xfId="0" applyFont="1" applyBorder="1" applyAlignment="1">
      <alignment horizontal="center"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7" fillId="7" borderId="2" xfId="0" applyFont="1"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4" borderId="2" xfId="0" applyFill="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49"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CCFFCC"/>
      <color rgb="FFFF9999"/>
      <color rgb="FFCCCCFF"/>
      <color rgb="FF33CCFF"/>
      <color rgb="FFFFFFCC"/>
      <color rgb="FF99FFCC"/>
      <color rgb="FF66FFCC"/>
      <color rgb="FFFFCCFF"/>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workbookViewId="0">
      <pane xSplit="5" ySplit="7" topLeftCell="F8" activePane="bottomRight" state="frozen"/>
      <selection pane="topRight" activeCell="F1" sqref="F1"/>
      <selection pane="bottomLeft" activeCell="A8" sqref="A8"/>
      <selection pane="bottomRight" activeCell="Q14" sqref="Q14"/>
    </sheetView>
  </sheetViews>
  <sheetFormatPr defaultRowHeight="15" x14ac:dyDescent="0.25"/>
  <cols>
    <col min="1" max="1" width="4.28515625" customWidth="1"/>
    <col min="2" max="2" width="6.7109375" customWidth="1"/>
    <col min="3" max="3" width="32.85546875" customWidth="1"/>
    <col min="5" max="5" width="20" customWidth="1"/>
    <col min="16" max="16" width="24.5703125" customWidth="1"/>
    <col min="17" max="17" width="26.85546875" customWidth="1"/>
  </cols>
  <sheetData>
    <row r="1" spans="2:17" x14ac:dyDescent="0.25">
      <c r="B1" s="137" t="s">
        <v>480</v>
      </c>
      <c r="C1" s="138"/>
      <c r="D1" s="138"/>
      <c r="E1" s="138"/>
      <c r="F1" s="138"/>
      <c r="G1" s="138"/>
      <c r="H1" s="138"/>
      <c r="I1" s="138"/>
      <c r="J1" s="138"/>
      <c r="K1" s="138"/>
      <c r="L1" s="138"/>
      <c r="M1" s="138"/>
      <c r="N1" s="138"/>
      <c r="O1" s="138"/>
      <c r="P1" s="138"/>
      <c r="Q1" s="138"/>
    </row>
    <row r="2" spans="2:17" x14ac:dyDescent="0.25">
      <c r="B2" s="138"/>
      <c r="C2" s="138"/>
      <c r="D2" s="138"/>
      <c r="E2" s="138"/>
      <c r="F2" s="138"/>
      <c r="G2" s="138"/>
      <c r="H2" s="138"/>
      <c r="I2" s="138"/>
      <c r="J2" s="138"/>
      <c r="K2" s="138"/>
      <c r="L2" s="138"/>
      <c r="M2" s="138"/>
      <c r="N2" s="138"/>
      <c r="O2" s="138"/>
      <c r="P2" s="138"/>
      <c r="Q2" s="138"/>
    </row>
    <row r="3" spans="2:17" ht="23.25" thickBot="1" x14ac:dyDescent="0.65">
      <c r="B3" s="141" t="s">
        <v>15</v>
      </c>
      <c r="C3" s="142"/>
      <c r="D3" s="142"/>
      <c r="E3" s="142"/>
      <c r="F3" s="142"/>
      <c r="G3" s="142"/>
      <c r="H3" s="142"/>
      <c r="I3" s="142"/>
      <c r="J3" s="142"/>
      <c r="K3" s="142"/>
      <c r="L3" s="142"/>
      <c r="M3" s="142"/>
      <c r="N3" s="142"/>
      <c r="O3" s="142"/>
      <c r="P3" s="142"/>
      <c r="Q3" s="142"/>
    </row>
    <row r="4" spans="2:17" ht="26.25" customHeight="1" x14ac:dyDescent="0.25">
      <c r="B4" s="134" t="s">
        <v>0</v>
      </c>
      <c r="C4" s="134" t="s">
        <v>14</v>
      </c>
      <c r="D4" s="143" t="s">
        <v>1</v>
      </c>
      <c r="E4" s="143" t="s">
        <v>2</v>
      </c>
      <c r="F4" s="146" t="s">
        <v>256</v>
      </c>
      <c r="G4" s="147"/>
      <c r="H4" s="147"/>
      <c r="I4" s="147"/>
      <c r="J4" s="148"/>
      <c r="K4" s="146" t="s">
        <v>3</v>
      </c>
      <c r="L4" s="147"/>
      <c r="M4" s="147"/>
      <c r="N4" s="147"/>
      <c r="O4" s="148"/>
      <c r="P4" s="134" t="s">
        <v>4</v>
      </c>
      <c r="Q4" s="134" t="s">
        <v>19</v>
      </c>
    </row>
    <row r="5" spans="2:17" ht="15.75" customHeight="1" thickBot="1" x14ac:dyDescent="0.3">
      <c r="B5" s="135"/>
      <c r="C5" s="139"/>
      <c r="D5" s="144"/>
      <c r="E5" s="144"/>
      <c r="F5" s="149"/>
      <c r="G5" s="150"/>
      <c r="H5" s="150"/>
      <c r="I5" s="150"/>
      <c r="J5" s="151"/>
      <c r="K5" s="152" t="s">
        <v>481</v>
      </c>
      <c r="L5" s="153"/>
      <c r="M5" s="153"/>
      <c r="N5" s="153"/>
      <c r="O5" s="154"/>
      <c r="P5" s="135"/>
      <c r="Q5" s="135"/>
    </row>
    <row r="6" spans="2:17" ht="81" customHeight="1" thickBot="1" x14ac:dyDescent="0.3">
      <c r="B6" s="136"/>
      <c r="C6" s="140"/>
      <c r="D6" s="145"/>
      <c r="E6" s="145"/>
      <c r="F6" s="4" t="s">
        <v>5</v>
      </c>
      <c r="G6" s="4" t="s">
        <v>16</v>
      </c>
      <c r="H6" s="4" t="s">
        <v>6</v>
      </c>
      <c r="I6" s="4" t="s">
        <v>7</v>
      </c>
      <c r="J6" s="4" t="s">
        <v>17</v>
      </c>
      <c r="K6" s="6" t="s">
        <v>5</v>
      </c>
      <c r="L6" s="4" t="s">
        <v>16</v>
      </c>
      <c r="M6" s="4" t="s">
        <v>6</v>
      </c>
      <c r="N6" s="4" t="s">
        <v>18</v>
      </c>
      <c r="O6" s="4" t="s">
        <v>17</v>
      </c>
      <c r="P6" s="136"/>
      <c r="Q6" s="136"/>
    </row>
    <row r="7" spans="2:17" ht="15.75" thickBot="1" x14ac:dyDescent="0.3">
      <c r="B7" s="7">
        <v>1</v>
      </c>
      <c r="C7" s="8">
        <v>2</v>
      </c>
      <c r="D7" s="9">
        <v>3</v>
      </c>
      <c r="E7" s="9">
        <v>4</v>
      </c>
      <c r="F7" s="9">
        <v>5</v>
      </c>
      <c r="G7" s="9">
        <v>6</v>
      </c>
      <c r="H7" s="9">
        <v>7</v>
      </c>
      <c r="I7" s="9">
        <v>8</v>
      </c>
      <c r="J7" s="9">
        <v>9</v>
      </c>
      <c r="K7" s="9">
        <v>10</v>
      </c>
      <c r="L7" s="9">
        <v>11</v>
      </c>
      <c r="M7" s="9">
        <v>12</v>
      </c>
      <c r="N7" s="9">
        <v>13</v>
      </c>
      <c r="O7" s="9">
        <v>14</v>
      </c>
      <c r="P7" s="8">
        <v>15</v>
      </c>
      <c r="Q7" s="9">
        <v>16</v>
      </c>
    </row>
    <row r="8" spans="2:17" ht="15.75" thickBot="1" x14ac:dyDescent="0.3">
      <c r="B8" s="44"/>
      <c r="C8" s="45" t="s">
        <v>8</v>
      </c>
      <c r="D8" s="45"/>
      <c r="E8" s="45"/>
      <c r="F8" s="46">
        <f>G8+H8+I8+J8</f>
        <v>376.04300000000001</v>
      </c>
      <c r="G8" s="46">
        <f>G9</f>
        <v>270.18279999999999</v>
      </c>
      <c r="H8" s="46">
        <f>H9</f>
        <v>105.86020000000001</v>
      </c>
      <c r="I8" s="46">
        <f>I9</f>
        <v>0</v>
      </c>
      <c r="J8" s="46">
        <f>J9</f>
        <v>0</v>
      </c>
      <c r="K8" s="46">
        <f>L8+M8+N8+O8</f>
        <v>156.19538</v>
      </c>
      <c r="L8" s="46">
        <f>L9</f>
        <v>77.826879999999989</v>
      </c>
      <c r="M8" s="46">
        <f>M9</f>
        <v>78.368499999999997</v>
      </c>
      <c r="N8" s="46">
        <f>N9</f>
        <v>0</v>
      </c>
      <c r="O8" s="46">
        <f>O9</f>
        <v>0</v>
      </c>
      <c r="P8" s="47"/>
      <c r="Q8" s="45"/>
    </row>
    <row r="9" spans="2:17" ht="74.25" customHeight="1" thickBot="1" x14ac:dyDescent="0.3">
      <c r="B9" s="48"/>
      <c r="C9" s="45" t="s">
        <v>9</v>
      </c>
      <c r="D9" s="49"/>
      <c r="E9" s="50"/>
      <c r="F9" s="46">
        <f>G9+H9+I9+J9</f>
        <v>376.04300000000001</v>
      </c>
      <c r="G9" s="93">
        <f>G11+G15</f>
        <v>270.18279999999999</v>
      </c>
      <c r="H9" s="93">
        <f>H11+H15</f>
        <v>105.86020000000001</v>
      </c>
      <c r="I9" s="93">
        <f>I11+I15</f>
        <v>0</v>
      </c>
      <c r="J9" s="93">
        <f>J11+J15</f>
        <v>0</v>
      </c>
      <c r="K9" s="46">
        <f>L9+M9+N9+O9</f>
        <v>156.19538</v>
      </c>
      <c r="L9" s="93">
        <f>L11+L15</f>
        <v>77.826879999999989</v>
      </c>
      <c r="M9" s="93">
        <f>M11+M15</f>
        <v>78.368499999999997</v>
      </c>
      <c r="N9" s="93">
        <f>N11+N15</f>
        <v>0</v>
      </c>
      <c r="O9" s="93">
        <f>O11+O15</f>
        <v>0</v>
      </c>
      <c r="P9" s="49"/>
      <c r="Q9" s="50"/>
    </row>
    <row r="10" spans="2:17" ht="15.75" thickBot="1" x14ac:dyDescent="0.3">
      <c r="B10" s="2"/>
      <c r="C10" s="4" t="s">
        <v>10</v>
      </c>
      <c r="D10" s="3"/>
      <c r="E10" s="1"/>
      <c r="F10" s="37"/>
      <c r="G10" s="27"/>
      <c r="H10" s="27"/>
      <c r="I10" s="27"/>
      <c r="J10" s="27"/>
      <c r="K10" s="27"/>
      <c r="L10" s="27"/>
      <c r="M10" s="27"/>
      <c r="N10" s="27"/>
      <c r="O10" s="27"/>
      <c r="P10" s="3"/>
      <c r="Q10" s="1"/>
    </row>
    <row r="11" spans="2:17" ht="15.75" thickBot="1" x14ac:dyDescent="0.3">
      <c r="B11" s="40">
        <v>1</v>
      </c>
      <c r="C11" s="41" t="s">
        <v>11</v>
      </c>
      <c r="D11" s="26"/>
      <c r="E11" s="25"/>
      <c r="F11" s="42">
        <f>G11+H11+I11+J11</f>
        <v>376.04300000000001</v>
      </c>
      <c r="G11" s="43">
        <f>G12</f>
        <v>270.18279999999999</v>
      </c>
      <c r="H11" s="43">
        <f>H12</f>
        <v>105.86020000000001</v>
      </c>
      <c r="I11" s="43">
        <f>I12</f>
        <v>0</v>
      </c>
      <c r="J11" s="43">
        <f>J12</f>
        <v>0</v>
      </c>
      <c r="K11" s="43">
        <f>L11+M11+N11+O11</f>
        <v>156.19538</v>
      </c>
      <c r="L11" s="43">
        <f>L12</f>
        <v>77.826879999999989</v>
      </c>
      <c r="M11" s="43">
        <f>M12</f>
        <v>78.368499999999997</v>
      </c>
      <c r="N11" s="43">
        <f>N12</f>
        <v>0</v>
      </c>
      <c r="O11" s="43">
        <f>O12</f>
        <v>0</v>
      </c>
      <c r="P11" s="26"/>
      <c r="Q11" s="25"/>
    </row>
    <row r="12" spans="2:17" ht="71.25" customHeight="1" thickBot="1" x14ac:dyDescent="0.3">
      <c r="B12" s="28" t="s">
        <v>36</v>
      </c>
      <c r="C12" s="39" t="s">
        <v>331</v>
      </c>
      <c r="D12" s="29">
        <v>615</v>
      </c>
      <c r="E12" s="30" t="s">
        <v>76</v>
      </c>
      <c r="F12" s="13">
        <f t="shared" ref="F12:F15" si="0">G12+H12+I12+J12</f>
        <v>376.04300000000001</v>
      </c>
      <c r="G12" s="13">
        <f>G13+G14</f>
        <v>270.18279999999999</v>
      </c>
      <c r="H12" s="13">
        <f>H13+H14</f>
        <v>105.86020000000001</v>
      </c>
      <c r="I12" s="13">
        <f>I13+I14</f>
        <v>0</v>
      </c>
      <c r="J12" s="13">
        <f>J13+J14</f>
        <v>0</v>
      </c>
      <c r="K12" s="13">
        <f t="shared" ref="K12" si="1">L12+M12+N12+O12</f>
        <v>156.19538</v>
      </c>
      <c r="L12" s="13">
        <f>L13+L14</f>
        <v>77.826879999999989</v>
      </c>
      <c r="M12" s="13">
        <f>M13+M14</f>
        <v>78.368499999999997</v>
      </c>
      <c r="N12" s="13">
        <f>N13+N14</f>
        <v>0</v>
      </c>
      <c r="O12" s="13">
        <f>O13+O14</f>
        <v>0</v>
      </c>
      <c r="P12" s="29" t="s">
        <v>35</v>
      </c>
      <c r="Q12" s="29" t="s">
        <v>503</v>
      </c>
    </row>
    <row r="13" spans="2:17" ht="92.25" customHeight="1" thickBot="1" x14ac:dyDescent="0.3">
      <c r="B13" s="30" t="s">
        <v>77</v>
      </c>
      <c r="C13" s="36" t="s">
        <v>78</v>
      </c>
      <c r="D13" s="29">
        <v>615</v>
      </c>
      <c r="E13" s="30"/>
      <c r="F13" s="13">
        <f t="shared" si="0"/>
        <v>53.783100000000005</v>
      </c>
      <c r="G13" s="13">
        <v>28.7822</v>
      </c>
      <c r="H13" s="13">
        <v>25.000900000000001</v>
      </c>
      <c r="I13" s="13">
        <v>0</v>
      </c>
      <c r="J13" s="13">
        <v>0</v>
      </c>
      <c r="K13" s="13">
        <f t="shared" ref="K13:K15" si="2">L13+M13+N13+O13</f>
        <v>77.826799999999992</v>
      </c>
      <c r="L13" s="13">
        <v>21.518999999999998</v>
      </c>
      <c r="M13" s="13">
        <v>56.3078</v>
      </c>
      <c r="N13" s="13">
        <v>0</v>
      </c>
      <c r="O13" s="13">
        <v>0</v>
      </c>
      <c r="P13" s="29" t="s">
        <v>308</v>
      </c>
      <c r="Q13" s="133" t="s">
        <v>503</v>
      </c>
    </row>
    <row r="14" spans="2:17" ht="92.25" customHeight="1" thickBot="1" x14ac:dyDescent="0.3">
      <c r="B14" s="123" t="s">
        <v>172</v>
      </c>
      <c r="C14" s="36" t="s">
        <v>332</v>
      </c>
      <c r="D14" s="29">
        <v>615</v>
      </c>
      <c r="E14" s="30"/>
      <c r="F14" s="13">
        <f t="shared" si="0"/>
        <v>322.25990000000002</v>
      </c>
      <c r="G14" s="13">
        <v>241.4006</v>
      </c>
      <c r="H14" s="13">
        <v>80.859300000000005</v>
      </c>
      <c r="I14" s="13">
        <v>0</v>
      </c>
      <c r="J14" s="13">
        <v>0</v>
      </c>
      <c r="K14" s="13">
        <f t="shared" si="2"/>
        <v>78.368579999999994</v>
      </c>
      <c r="L14" s="13">
        <v>56.307879999999997</v>
      </c>
      <c r="M14" s="13">
        <v>22.060700000000001</v>
      </c>
      <c r="N14" s="13">
        <v>0</v>
      </c>
      <c r="O14" s="13">
        <v>0</v>
      </c>
      <c r="P14" s="122" t="s">
        <v>308</v>
      </c>
      <c r="Q14" s="133" t="s">
        <v>503</v>
      </c>
    </row>
    <row r="15" spans="2:17" ht="17.25" customHeight="1" thickBot="1" x14ac:dyDescent="0.3">
      <c r="B15" s="40">
        <v>2</v>
      </c>
      <c r="C15" s="41" t="s">
        <v>12</v>
      </c>
      <c r="D15" s="26"/>
      <c r="E15" s="25"/>
      <c r="F15" s="14">
        <f t="shared" si="0"/>
        <v>0</v>
      </c>
      <c r="G15" s="43">
        <v>0</v>
      </c>
      <c r="H15" s="43">
        <v>0</v>
      </c>
      <c r="I15" s="43">
        <v>0</v>
      </c>
      <c r="J15" s="43">
        <v>0</v>
      </c>
      <c r="K15" s="14">
        <f t="shared" si="2"/>
        <v>0</v>
      </c>
      <c r="L15" s="43">
        <v>0</v>
      </c>
      <c r="M15" s="43">
        <v>0</v>
      </c>
      <c r="N15" s="43">
        <v>0</v>
      </c>
      <c r="O15" s="43">
        <v>0</v>
      </c>
      <c r="P15" s="26"/>
      <c r="Q15" s="25"/>
    </row>
    <row r="16" spans="2:17" ht="15.75" thickBot="1" x14ac:dyDescent="0.3">
      <c r="B16" s="35"/>
      <c r="C16" s="36"/>
      <c r="D16" s="29"/>
      <c r="E16" s="29"/>
      <c r="F16" s="38"/>
      <c r="G16" s="13"/>
      <c r="H16" s="13"/>
      <c r="I16" s="13"/>
      <c r="J16" s="13"/>
      <c r="K16" s="13"/>
      <c r="L16" s="13"/>
      <c r="M16" s="13"/>
      <c r="N16" s="13"/>
      <c r="O16" s="13"/>
      <c r="P16" s="36"/>
      <c r="Q16" s="24"/>
    </row>
    <row r="17" spans="2:17" x14ac:dyDescent="0.25">
      <c r="B17" s="31"/>
      <c r="C17" s="32"/>
      <c r="D17" s="32"/>
      <c r="E17" s="33"/>
      <c r="F17" s="33"/>
      <c r="G17" s="32"/>
      <c r="H17" s="32"/>
      <c r="I17" s="32"/>
      <c r="J17" s="32"/>
      <c r="K17" s="32"/>
      <c r="L17" s="32"/>
      <c r="M17" s="32"/>
      <c r="N17" s="32"/>
      <c r="O17" s="32"/>
      <c r="P17" s="32"/>
      <c r="Q17" s="34"/>
    </row>
    <row r="18" spans="2:17" ht="18" x14ac:dyDescent="0.25">
      <c r="B18" s="5" t="s">
        <v>13</v>
      </c>
    </row>
  </sheetData>
  <mergeCells count="11">
    <mergeCell ref="P4:P6"/>
    <mergeCell ref="Q4:Q6"/>
    <mergeCell ref="B1:Q2"/>
    <mergeCell ref="C4:C6"/>
    <mergeCell ref="B3:Q3"/>
    <mergeCell ref="B4:B6"/>
    <mergeCell ref="D4:D6"/>
    <mergeCell ref="E4:E6"/>
    <mergeCell ref="F4:J5"/>
    <mergeCell ref="K4:O4"/>
    <mergeCell ref="K5:O5"/>
  </mergeCells>
  <pageMargins left="0.7" right="0.7" top="0.75" bottom="0.75" header="0.3" footer="0.3"/>
  <pageSetup paperSize="9" scale="60" fitToHeight="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899"/>
  <sheetViews>
    <sheetView tabSelected="1" workbookViewId="0">
      <pane xSplit="4" ySplit="6" topLeftCell="E7" activePane="bottomRight" state="frozen"/>
      <selection pane="topRight" activeCell="E1" sqref="E1"/>
      <selection pane="bottomLeft" activeCell="A7" sqref="A7"/>
      <selection pane="bottomRight" activeCell="H10" sqref="H10"/>
    </sheetView>
  </sheetViews>
  <sheetFormatPr defaultRowHeight="15" outlineLevelRow="1" x14ac:dyDescent="0.25"/>
  <cols>
    <col min="1" max="1" width="2.85546875" customWidth="1"/>
    <col min="2" max="2" width="10.5703125" customWidth="1"/>
    <col min="3" max="3" width="37" customWidth="1"/>
    <col min="4" max="4" width="36.28515625" customWidth="1"/>
    <col min="5" max="5" width="9.5703125" customWidth="1"/>
    <col min="6" max="6" width="14.28515625" customWidth="1"/>
    <col min="7" max="7" width="15.7109375" customWidth="1"/>
    <col min="8" max="8" width="16.28515625" customWidth="1"/>
    <col min="9" max="9" width="18.28515625" customWidth="1"/>
    <col min="10" max="10" width="18.85546875" customWidth="1"/>
    <col min="11" max="11" width="67.85546875" customWidth="1"/>
    <col min="12" max="12" width="30.5703125" customWidth="1"/>
  </cols>
  <sheetData>
    <row r="1" spans="2:12" ht="31.5" customHeight="1" x14ac:dyDescent="0.25">
      <c r="B1" s="345" t="s">
        <v>460</v>
      </c>
      <c r="C1" s="345"/>
      <c r="D1" s="345"/>
      <c r="E1" s="345"/>
      <c r="F1" s="345"/>
      <c r="G1" s="345"/>
      <c r="H1" s="345"/>
      <c r="I1" s="345"/>
      <c r="J1" s="345"/>
      <c r="K1" s="345"/>
      <c r="L1" s="345"/>
    </row>
    <row r="2" spans="2:12" ht="30.75" customHeight="1" x14ac:dyDescent="0.25">
      <c r="B2" s="345"/>
      <c r="C2" s="345"/>
      <c r="D2" s="345"/>
      <c r="E2" s="345"/>
      <c r="F2" s="345"/>
      <c r="G2" s="345"/>
      <c r="H2" s="345"/>
      <c r="I2" s="345"/>
      <c r="J2" s="345"/>
      <c r="K2" s="345"/>
      <c r="L2" s="345"/>
    </row>
    <row r="3" spans="2:12" ht="15.75" thickBot="1" x14ac:dyDescent="0.3">
      <c r="B3" s="346" t="s">
        <v>26</v>
      </c>
      <c r="C3" s="347"/>
      <c r="D3" s="347"/>
      <c r="E3" s="347"/>
      <c r="F3" s="347"/>
      <c r="G3" s="347"/>
      <c r="H3" s="347"/>
      <c r="I3" s="347"/>
      <c r="J3" s="347"/>
      <c r="K3" s="347"/>
      <c r="L3" s="347"/>
    </row>
    <row r="4" spans="2:12" ht="18" customHeight="1" thickBot="1" x14ac:dyDescent="0.3">
      <c r="B4" s="353" t="s">
        <v>0</v>
      </c>
      <c r="C4" s="306" t="s">
        <v>29</v>
      </c>
      <c r="D4" s="306" t="s">
        <v>20</v>
      </c>
      <c r="E4" s="306" t="s">
        <v>1</v>
      </c>
      <c r="F4" s="306" t="s">
        <v>27</v>
      </c>
      <c r="G4" s="306" t="s">
        <v>10</v>
      </c>
      <c r="H4" s="306"/>
      <c r="I4" s="306"/>
      <c r="J4" s="306"/>
      <c r="K4" s="306" t="s">
        <v>4</v>
      </c>
      <c r="L4" s="306" t="s">
        <v>21</v>
      </c>
    </row>
    <row r="5" spans="2:12" ht="39" thickBot="1" x14ac:dyDescent="0.3">
      <c r="B5" s="353"/>
      <c r="C5" s="306"/>
      <c r="D5" s="306"/>
      <c r="E5" s="306"/>
      <c r="F5" s="306"/>
      <c r="G5" s="11" t="s">
        <v>22</v>
      </c>
      <c r="H5" s="11" t="s">
        <v>23</v>
      </c>
      <c r="I5" s="11" t="s">
        <v>24</v>
      </c>
      <c r="J5" s="11" t="s">
        <v>28</v>
      </c>
      <c r="K5" s="306"/>
      <c r="L5" s="306"/>
    </row>
    <row r="6" spans="2:12" ht="15.75" thickBot="1" x14ac:dyDescent="0.3">
      <c r="B6" s="11">
        <v>1</v>
      </c>
      <c r="C6" s="11">
        <v>2</v>
      </c>
      <c r="D6" s="11">
        <v>3</v>
      </c>
      <c r="E6" s="11">
        <v>4</v>
      </c>
      <c r="F6" s="11">
        <v>5</v>
      </c>
      <c r="G6" s="11">
        <v>6</v>
      </c>
      <c r="H6" s="11">
        <v>7</v>
      </c>
      <c r="I6" s="11">
        <v>8</v>
      </c>
      <c r="J6" s="11">
        <v>9</v>
      </c>
      <c r="K6" s="11">
        <v>10</v>
      </c>
      <c r="L6" s="11">
        <v>11</v>
      </c>
    </row>
    <row r="7" spans="2:12" ht="33" customHeight="1" thickBot="1" x14ac:dyDescent="0.3">
      <c r="B7" s="351"/>
      <c r="C7" s="352" t="s">
        <v>25</v>
      </c>
      <c r="D7" s="52" t="s">
        <v>219</v>
      </c>
      <c r="E7" s="305"/>
      <c r="F7" s="62">
        <f t="shared" ref="F7:F10" si="0">G7+H7+I7+J7</f>
        <v>11598.820985780001</v>
      </c>
      <c r="G7" s="63">
        <f>G12+G40+G56+G136+G280+G328+G340+G348+G360+G384+G400+G432+G441+G453+G469+G657+G709+G745+G754</f>
        <v>4574.7660857700002</v>
      </c>
      <c r="H7" s="63">
        <f t="shared" ref="G7:J10" si="1">H12+H40+H56+H136+H280+H328+H340+H348+H360+H384+H400+H432+H441+H453+H469+H657+H709+H745+H754</f>
        <v>6337.2854000100015</v>
      </c>
      <c r="I7" s="63">
        <f t="shared" si="1"/>
        <v>27.9468</v>
      </c>
      <c r="J7" s="63">
        <f t="shared" si="1"/>
        <v>658.82269999999994</v>
      </c>
      <c r="K7" s="305"/>
      <c r="L7" s="305"/>
    </row>
    <row r="8" spans="2:12" ht="33" customHeight="1" thickBot="1" x14ac:dyDescent="0.3">
      <c r="B8" s="351"/>
      <c r="C8" s="352"/>
      <c r="D8" s="52" t="s">
        <v>220</v>
      </c>
      <c r="E8" s="156"/>
      <c r="F8" s="62">
        <f t="shared" si="0"/>
        <v>8670.752656409999</v>
      </c>
      <c r="G8" s="63">
        <f t="shared" si="1"/>
        <v>3659.7753564099994</v>
      </c>
      <c r="H8" s="63">
        <f t="shared" si="1"/>
        <v>4314.3278</v>
      </c>
      <c r="I8" s="63">
        <f t="shared" si="1"/>
        <v>38.456800000000001</v>
      </c>
      <c r="J8" s="63">
        <f t="shared" si="1"/>
        <v>658.19269999999995</v>
      </c>
      <c r="K8" s="156"/>
      <c r="L8" s="156"/>
    </row>
    <row r="9" spans="2:12" ht="35.25" customHeight="1" thickBot="1" x14ac:dyDescent="0.3">
      <c r="B9" s="351"/>
      <c r="C9" s="352"/>
      <c r="D9" s="52" t="s">
        <v>452</v>
      </c>
      <c r="E9" s="156"/>
      <c r="F9" s="62">
        <f>G9+H9+I9+J9</f>
        <v>6063.4773564099996</v>
      </c>
      <c r="G9" s="63">
        <f t="shared" si="1"/>
        <v>2261.4963564100003</v>
      </c>
      <c r="H9" s="63">
        <f t="shared" si="1"/>
        <v>3640.6758999999997</v>
      </c>
      <c r="I9" s="63">
        <f t="shared" si="1"/>
        <v>15.1051</v>
      </c>
      <c r="J9" s="63">
        <f t="shared" si="1"/>
        <v>146.19999999999999</v>
      </c>
      <c r="K9" s="156"/>
      <c r="L9" s="156"/>
    </row>
    <row r="10" spans="2:12" ht="44.25" customHeight="1" thickBot="1" x14ac:dyDescent="0.3">
      <c r="B10" s="351"/>
      <c r="C10" s="352"/>
      <c r="D10" s="52" t="s">
        <v>453</v>
      </c>
      <c r="E10" s="157"/>
      <c r="F10" s="62">
        <f t="shared" si="0"/>
        <v>5559.9126315700005</v>
      </c>
      <c r="G10" s="63">
        <f t="shared" si="1"/>
        <v>1955.3849315699999</v>
      </c>
      <c r="H10" s="63">
        <f t="shared" si="1"/>
        <v>3521.6297</v>
      </c>
      <c r="I10" s="63">
        <f t="shared" si="1"/>
        <v>2.5</v>
      </c>
      <c r="J10" s="63">
        <f t="shared" si="1"/>
        <v>80.397999999999996</v>
      </c>
      <c r="K10" s="157"/>
      <c r="L10" s="157"/>
    </row>
    <row r="11" spans="2:12" s="120" customFormat="1" ht="15" customHeight="1" thickBot="1" x14ac:dyDescent="0.3">
      <c r="B11" s="301" t="s">
        <v>227</v>
      </c>
      <c r="C11" s="308"/>
      <c r="D11" s="308"/>
      <c r="E11" s="308"/>
      <c r="F11" s="308"/>
      <c r="G11" s="308"/>
      <c r="H11" s="308"/>
      <c r="I11" s="308"/>
      <c r="J11" s="308"/>
      <c r="K11" s="308"/>
      <c r="L11" s="309"/>
    </row>
    <row r="12" spans="2:12" ht="28.5" customHeight="1" thickBot="1" x14ac:dyDescent="0.3">
      <c r="B12" s="354" t="s">
        <v>226</v>
      </c>
      <c r="C12" s="216" t="s">
        <v>102</v>
      </c>
      <c r="D12" s="116" t="s">
        <v>219</v>
      </c>
      <c r="E12" s="388"/>
      <c r="F12" s="108">
        <f>G12+H12+I12+J12</f>
        <v>573.39999999999986</v>
      </c>
      <c r="G12" s="111">
        <f>G16+G20+G24+G28+G32+G36</f>
        <v>549.59999999999991</v>
      </c>
      <c r="H12" s="111">
        <f>H16+H20+H24+H28+H32+H36</f>
        <v>23.8</v>
      </c>
      <c r="I12" s="111">
        <f>I16+I20+I24+I28+I32+I36</f>
        <v>0</v>
      </c>
      <c r="J12" s="111">
        <f>J16+J20+J24+J28+J32+J36</f>
        <v>0</v>
      </c>
      <c r="K12" s="263"/>
      <c r="L12" s="355"/>
    </row>
    <row r="13" spans="2:12" ht="27.75" customHeight="1" thickBot="1" x14ac:dyDescent="0.3">
      <c r="B13" s="263"/>
      <c r="C13" s="217"/>
      <c r="D13" s="116" t="s">
        <v>220</v>
      </c>
      <c r="E13" s="389"/>
      <c r="F13" s="108">
        <f t="shared" ref="F13:F19" si="2">G13+H13+I13+J13</f>
        <v>573.39999999999986</v>
      </c>
      <c r="G13" s="111">
        <f t="shared" ref="G13:J15" si="3">G17+G21+G25+G29+G33+G37</f>
        <v>549.59999999999991</v>
      </c>
      <c r="H13" s="111">
        <f t="shared" si="3"/>
        <v>23.8</v>
      </c>
      <c r="I13" s="111">
        <f t="shared" si="3"/>
        <v>0</v>
      </c>
      <c r="J13" s="111">
        <f t="shared" si="3"/>
        <v>0</v>
      </c>
      <c r="K13" s="263"/>
      <c r="L13" s="263"/>
    </row>
    <row r="14" spans="2:12" ht="30" customHeight="1" thickBot="1" x14ac:dyDescent="0.3">
      <c r="B14" s="263"/>
      <c r="C14" s="217"/>
      <c r="D14" s="116" t="s">
        <v>454</v>
      </c>
      <c r="E14" s="389"/>
      <c r="F14" s="108">
        <f t="shared" si="2"/>
        <v>140.69999999999999</v>
      </c>
      <c r="G14" s="111">
        <f t="shared" si="3"/>
        <v>140.1</v>
      </c>
      <c r="H14" s="111">
        <f t="shared" si="3"/>
        <v>0.6</v>
      </c>
      <c r="I14" s="111">
        <f t="shared" si="3"/>
        <v>0</v>
      </c>
      <c r="J14" s="111">
        <f t="shared" si="3"/>
        <v>0</v>
      </c>
      <c r="K14" s="263"/>
      <c r="L14" s="263"/>
    </row>
    <row r="15" spans="2:12" ht="39.75" customHeight="1" thickBot="1" x14ac:dyDescent="0.3">
      <c r="B15" s="263"/>
      <c r="C15" s="218"/>
      <c r="D15" s="116" t="s">
        <v>455</v>
      </c>
      <c r="E15" s="390"/>
      <c r="F15" s="108">
        <f t="shared" si="2"/>
        <v>140.69999999999999</v>
      </c>
      <c r="G15" s="111">
        <f t="shared" si="3"/>
        <v>140.1</v>
      </c>
      <c r="H15" s="111">
        <f t="shared" si="3"/>
        <v>0.6</v>
      </c>
      <c r="I15" s="111">
        <f t="shared" si="3"/>
        <v>0</v>
      </c>
      <c r="J15" s="111">
        <f t="shared" si="3"/>
        <v>0</v>
      </c>
      <c r="K15" s="263"/>
      <c r="L15" s="263"/>
    </row>
    <row r="16" spans="2:12" ht="39.75" customHeight="1" thickBot="1" x14ac:dyDescent="0.3">
      <c r="B16" s="179" t="s">
        <v>36</v>
      </c>
      <c r="C16" s="180" t="s">
        <v>513</v>
      </c>
      <c r="D16" s="102" t="s">
        <v>219</v>
      </c>
      <c r="E16" s="183" t="s">
        <v>514</v>
      </c>
      <c r="F16" s="80">
        <f t="shared" si="2"/>
        <v>1</v>
      </c>
      <c r="G16" s="94">
        <v>0.9</v>
      </c>
      <c r="H16" s="94">
        <v>0.1</v>
      </c>
      <c r="I16" s="94">
        <v>0</v>
      </c>
      <c r="J16" s="94">
        <v>0</v>
      </c>
      <c r="K16" s="175"/>
      <c r="L16" s="186" t="s">
        <v>193</v>
      </c>
    </row>
    <row r="17" spans="2:12" ht="39.75" customHeight="1" thickBot="1" x14ac:dyDescent="0.3">
      <c r="B17" s="175"/>
      <c r="C17" s="181"/>
      <c r="D17" s="102" t="s">
        <v>220</v>
      </c>
      <c r="E17" s="184"/>
      <c r="F17" s="80">
        <f t="shared" si="2"/>
        <v>1</v>
      </c>
      <c r="G17" s="94">
        <v>0.9</v>
      </c>
      <c r="H17" s="94">
        <v>0.1</v>
      </c>
      <c r="I17" s="94">
        <v>0</v>
      </c>
      <c r="J17" s="94">
        <v>0</v>
      </c>
      <c r="K17" s="175"/>
      <c r="L17" s="175"/>
    </row>
    <row r="18" spans="2:12" ht="39.75" customHeight="1" thickBot="1" x14ac:dyDescent="0.3">
      <c r="B18" s="175"/>
      <c r="C18" s="181"/>
      <c r="D18" s="102" t="s">
        <v>454</v>
      </c>
      <c r="E18" s="184"/>
      <c r="F18" s="80">
        <f t="shared" si="2"/>
        <v>0</v>
      </c>
      <c r="G18" s="94">
        <v>0</v>
      </c>
      <c r="H18" s="94">
        <v>0</v>
      </c>
      <c r="I18" s="94">
        <v>0</v>
      </c>
      <c r="J18" s="94">
        <v>0</v>
      </c>
      <c r="K18" s="175"/>
      <c r="L18" s="175"/>
    </row>
    <row r="19" spans="2:12" ht="39.75" customHeight="1" thickBot="1" x14ac:dyDescent="0.3">
      <c r="B19" s="175"/>
      <c r="C19" s="182"/>
      <c r="D19" s="102" t="s">
        <v>455</v>
      </c>
      <c r="E19" s="185"/>
      <c r="F19" s="80">
        <f t="shared" si="2"/>
        <v>0</v>
      </c>
      <c r="G19" s="94">
        <v>0</v>
      </c>
      <c r="H19" s="94">
        <v>0</v>
      </c>
      <c r="I19" s="94">
        <v>0</v>
      </c>
      <c r="J19" s="94">
        <v>0</v>
      </c>
      <c r="K19" s="175"/>
      <c r="L19" s="175"/>
    </row>
    <row r="20" spans="2:12" ht="27.75" customHeight="1" thickBot="1" x14ac:dyDescent="0.3">
      <c r="B20" s="179" t="s">
        <v>69</v>
      </c>
      <c r="C20" s="180" t="s">
        <v>104</v>
      </c>
      <c r="D20" s="102" t="s">
        <v>219</v>
      </c>
      <c r="E20" s="183" t="s">
        <v>515</v>
      </c>
      <c r="F20" s="80">
        <f t="shared" ref="F20:F31" si="4">G20+H20+I20+J20</f>
        <v>18.3</v>
      </c>
      <c r="G20" s="94">
        <v>16.100000000000001</v>
      </c>
      <c r="H20" s="94">
        <v>2.2000000000000002</v>
      </c>
      <c r="I20" s="94">
        <v>0</v>
      </c>
      <c r="J20" s="94">
        <v>0</v>
      </c>
      <c r="K20" s="175"/>
      <c r="L20" s="186" t="s">
        <v>193</v>
      </c>
    </row>
    <row r="21" spans="2:12" ht="25.5" customHeight="1" thickBot="1" x14ac:dyDescent="0.3">
      <c r="B21" s="175"/>
      <c r="C21" s="181"/>
      <c r="D21" s="102" t="s">
        <v>220</v>
      </c>
      <c r="E21" s="184"/>
      <c r="F21" s="80">
        <f t="shared" si="4"/>
        <v>18.3</v>
      </c>
      <c r="G21" s="94">
        <v>16.100000000000001</v>
      </c>
      <c r="H21" s="94">
        <v>2.2000000000000002</v>
      </c>
      <c r="I21" s="94">
        <v>0</v>
      </c>
      <c r="J21" s="94">
        <v>0</v>
      </c>
      <c r="K21" s="175"/>
      <c r="L21" s="175"/>
    </row>
    <row r="22" spans="2:12" ht="29.25" customHeight="1" thickBot="1" x14ac:dyDescent="0.3">
      <c r="B22" s="175"/>
      <c r="C22" s="181"/>
      <c r="D22" s="102" t="s">
        <v>454</v>
      </c>
      <c r="E22" s="184"/>
      <c r="F22" s="80">
        <f t="shared" si="4"/>
        <v>0</v>
      </c>
      <c r="G22" s="94">
        <v>0</v>
      </c>
      <c r="H22" s="94">
        <v>0</v>
      </c>
      <c r="I22" s="94">
        <v>0</v>
      </c>
      <c r="J22" s="94">
        <v>0</v>
      </c>
      <c r="K22" s="175"/>
      <c r="L22" s="175"/>
    </row>
    <row r="23" spans="2:12" ht="39" customHeight="1" thickBot="1" x14ac:dyDescent="0.3">
      <c r="B23" s="175"/>
      <c r="C23" s="182"/>
      <c r="D23" s="102" t="s">
        <v>455</v>
      </c>
      <c r="E23" s="185"/>
      <c r="F23" s="80">
        <f t="shared" si="4"/>
        <v>0</v>
      </c>
      <c r="G23" s="94">
        <v>0</v>
      </c>
      <c r="H23" s="94">
        <v>0</v>
      </c>
      <c r="I23" s="94">
        <v>0</v>
      </c>
      <c r="J23" s="94">
        <v>0</v>
      </c>
      <c r="K23" s="175"/>
      <c r="L23" s="175"/>
    </row>
    <row r="24" spans="2:12" ht="27" customHeight="1" thickBot="1" x14ac:dyDescent="0.3">
      <c r="B24" s="179" t="s">
        <v>75</v>
      </c>
      <c r="C24" s="180" t="s">
        <v>516</v>
      </c>
      <c r="D24" s="102" t="s">
        <v>219</v>
      </c>
      <c r="E24" s="183" t="s">
        <v>517</v>
      </c>
      <c r="F24" s="80">
        <f t="shared" ref="F24:F27" si="5">G24+H24+I24+J24</f>
        <v>5</v>
      </c>
      <c r="G24" s="94">
        <v>4.4000000000000004</v>
      </c>
      <c r="H24" s="94">
        <v>0.6</v>
      </c>
      <c r="I24" s="94">
        <v>0</v>
      </c>
      <c r="J24" s="94">
        <v>0</v>
      </c>
      <c r="K24" s="175"/>
      <c r="L24" s="186" t="s">
        <v>193</v>
      </c>
    </row>
    <row r="25" spans="2:12" ht="27.75" customHeight="1" thickBot="1" x14ac:dyDescent="0.3">
      <c r="B25" s="175"/>
      <c r="C25" s="181"/>
      <c r="D25" s="102" t="s">
        <v>220</v>
      </c>
      <c r="E25" s="184"/>
      <c r="F25" s="80">
        <f t="shared" si="5"/>
        <v>5</v>
      </c>
      <c r="G25" s="94">
        <v>4.4000000000000004</v>
      </c>
      <c r="H25" s="94">
        <v>0.6</v>
      </c>
      <c r="I25" s="94">
        <v>0</v>
      </c>
      <c r="J25" s="94">
        <v>0</v>
      </c>
      <c r="K25" s="175"/>
      <c r="L25" s="175"/>
    </row>
    <row r="26" spans="2:12" ht="27.75" customHeight="1" thickBot="1" x14ac:dyDescent="0.3">
      <c r="B26" s="175"/>
      <c r="C26" s="181"/>
      <c r="D26" s="102" t="s">
        <v>454</v>
      </c>
      <c r="E26" s="184"/>
      <c r="F26" s="80">
        <f t="shared" si="5"/>
        <v>0</v>
      </c>
      <c r="G26" s="94">
        <v>0</v>
      </c>
      <c r="H26" s="94">
        <v>0</v>
      </c>
      <c r="I26" s="94">
        <v>0</v>
      </c>
      <c r="J26" s="94">
        <v>0</v>
      </c>
      <c r="K26" s="175"/>
      <c r="L26" s="175"/>
    </row>
    <row r="27" spans="2:12" ht="39" customHeight="1" thickBot="1" x14ac:dyDescent="0.3">
      <c r="B27" s="175"/>
      <c r="C27" s="182"/>
      <c r="D27" s="102" t="s">
        <v>455</v>
      </c>
      <c r="E27" s="185"/>
      <c r="F27" s="80">
        <f t="shared" si="5"/>
        <v>0</v>
      </c>
      <c r="G27" s="94">
        <v>0</v>
      </c>
      <c r="H27" s="94">
        <v>0</v>
      </c>
      <c r="I27" s="94">
        <v>0</v>
      </c>
      <c r="J27" s="94">
        <v>0</v>
      </c>
      <c r="K27" s="175"/>
      <c r="L27" s="175"/>
    </row>
    <row r="28" spans="2:12" ht="30" customHeight="1" thickBot="1" x14ac:dyDescent="0.3">
      <c r="B28" s="179" t="s">
        <v>92</v>
      </c>
      <c r="C28" s="180" t="s">
        <v>105</v>
      </c>
      <c r="D28" s="102" t="s">
        <v>219</v>
      </c>
      <c r="E28" s="183" t="s">
        <v>356</v>
      </c>
      <c r="F28" s="80">
        <f t="shared" si="4"/>
        <v>398.4</v>
      </c>
      <c r="G28" s="94">
        <v>398.4</v>
      </c>
      <c r="H28" s="94">
        <v>0</v>
      </c>
      <c r="I28" s="94">
        <v>0</v>
      </c>
      <c r="J28" s="94">
        <v>0</v>
      </c>
      <c r="K28" s="175"/>
      <c r="L28" s="186" t="s">
        <v>192</v>
      </c>
    </row>
    <row r="29" spans="2:12" ht="27.75" customHeight="1" thickBot="1" x14ac:dyDescent="0.3">
      <c r="B29" s="175"/>
      <c r="C29" s="181"/>
      <c r="D29" s="102" t="s">
        <v>220</v>
      </c>
      <c r="E29" s="184"/>
      <c r="F29" s="80">
        <f t="shared" si="4"/>
        <v>398.4</v>
      </c>
      <c r="G29" s="94">
        <v>398.4</v>
      </c>
      <c r="H29" s="94">
        <v>0</v>
      </c>
      <c r="I29" s="94">
        <v>0</v>
      </c>
      <c r="J29" s="94">
        <v>0</v>
      </c>
      <c r="K29" s="175"/>
      <c r="L29" s="175"/>
    </row>
    <row r="30" spans="2:12" ht="31.5" customHeight="1" thickBot="1" x14ac:dyDescent="0.3">
      <c r="B30" s="175"/>
      <c r="C30" s="181"/>
      <c r="D30" s="102" t="s">
        <v>454</v>
      </c>
      <c r="E30" s="184"/>
      <c r="F30" s="80">
        <f t="shared" si="4"/>
        <v>139.9</v>
      </c>
      <c r="G30" s="94">
        <v>139.9</v>
      </c>
      <c r="H30" s="94">
        <v>0</v>
      </c>
      <c r="I30" s="94">
        <v>0</v>
      </c>
      <c r="J30" s="94">
        <v>0</v>
      </c>
      <c r="K30" s="175"/>
      <c r="L30" s="175"/>
    </row>
    <row r="31" spans="2:12" ht="37.5" customHeight="1" thickBot="1" x14ac:dyDescent="0.3">
      <c r="B31" s="175"/>
      <c r="C31" s="182"/>
      <c r="D31" s="102" t="s">
        <v>455</v>
      </c>
      <c r="E31" s="185"/>
      <c r="F31" s="80">
        <f t="shared" si="4"/>
        <v>139.9</v>
      </c>
      <c r="G31" s="94">
        <v>139.9</v>
      </c>
      <c r="H31" s="94">
        <v>0</v>
      </c>
      <c r="I31" s="94">
        <v>0</v>
      </c>
      <c r="J31" s="94">
        <v>0</v>
      </c>
      <c r="K31" s="175"/>
      <c r="L31" s="175"/>
    </row>
    <row r="32" spans="2:12" ht="28.5" customHeight="1" thickBot="1" x14ac:dyDescent="0.3">
      <c r="B32" s="179" t="s">
        <v>518</v>
      </c>
      <c r="C32" s="180" t="s">
        <v>357</v>
      </c>
      <c r="D32" s="102" t="s">
        <v>219</v>
      </c>
      <c r="E32" s="183" t="s">
        <v>520</v>
      </c>
      <c r="F32" s="80">
        <f t="shared" ref="F32:F35" si="6">G32+H32+I32+J32</f>
        <v>7.9</v>
      </c>
      <c r="G32" s="94">
        <v>1.9</v>
      </c>
      <c r="H32" s="94">
        <v>6</v>
      </c>
      <c r="I32" s="94">
        <v>0</v>
      </c>
      <c r="J32" s="94">
        <v>0</v>
      </c>
      <c r="K32" s="175"/>
      <c r="L32" s="186" t="s">
        <v>192</v>
      </c>
    </row>
    <row r="33" spans="2:12" ht="30" customHeight="1" thickBot="1" x14ac:dyDescent="0.3">
      <c r="B33" s="175"/>
      <c r="C33" s="181"/>
      <c r="D33" s="102" t="s">
        <v>220</v>
      </c>
      <c r="E33" s="184"/>
      <c r="F33" s="80">
        <f t="shared" si="6"/>
        <v>7.9</v>
      </c>
      <c r="G33" s="94">
        <v>1.9</v>
      </c>
      <c r="H33" s="94">
        <v>6</v>
      </c>
      <c r="I33" s="94">
        <v>0</v>
      </c>
      <c r="J33" s="94">
        <v>0</v>
      </c>
      <c r="K33" s="175"/>
      <c r="L33" s="175"/>
    </row>
    <row r="34" spans="2:12" ht="28.5" customHeight="1" thickBot="1" x14ac:dyDescent="0.3">
      <c r="B34" s="175"/>
      <c r="C34" s="181"/>
      <c r="D34" s="102" t="s">
        <v>454</v>
      </c>
      <c r="E34" s="184"/>
      <c r="F34" s="80">
        <f t="shared" si="6"/>
        <v>0.8</v>
      </c>
      <c r="G34" s="94">
        <v>0.2</v>
      </c>
      <c r="H34" s="94">
        <v>0.6</v>
      </c>
      <c r="I34" s="94">
        <v>0</v>
      </c>
      <c r="J34" s="94">
        <v>0</v>
      </c>
      <c r="K34" s="175"/>
      <c r="L34" s="175"/>
    </row>
    <row r="35" spans="2:12" ht="39" customHeight="1" thickBot="1" x14ac:dyDescent="0.3">
      <c r="B35" s="175"/>
      <c r="C35" s="182"/>
      <c r="D35" s="102" t="s">
        <v>455</v>
      </c>
      <c r="E35" s="185"/>
      <c r="F35" s="80">
        <f t="shared" si="6"/>
        <v>0.8</v>
      </c>
      <c r="G35" s="94">
        <v>0.2</v>
      </c>
      <c r="H35" s="94">
        <v>0.6</v>
      </c>
      <c r="I35" s="94">
        <v>0</v>
      </c>
      <c r="J35" s="94">
        <v>0</v>
      </c>
      <c r="K35" s="175"/>
      <c r="L35" s="175"/>
    </row>
    <row r="36" spans="2:12" ht="27" customHeight="1" thickBot="1" x14ac:dyDescent="0.3">
      <c r="B36" s="179" t="s">
        <v>519</v>
      </c>
      <c r="C36" s="180" t="s">
        <v>359</v>
      </c>
      <c r="D36" s="102" t="s">
        <v>219</v>
      </c>
      <c r="E36" s="183" t="s">
        <v>358</v>
      </c>
      <c r="F36" s="80">
        <f t="shared" ref="F36:F39" si="7">G36+H36+I36+J36</f>
        <v>142.80000000000001</v>
      </c>
      <c r="G36" s="94">
        <v>127.9</v>
      </c>
      <c r="H36" s="94">
        <v>14.9</v>
      </c>
      <c r="I36" s="94">
        <v>0</v>
      </c>
      <c r="J36" s="94">
        <v>0</v>
      </c>
      <c r="K36" s="175"/>
      <c r="L36" s="186" t="s">
        <v>192</v>
      </c>
    </row>
    <row r="37" spans="2:12" ht="39.75" customHeight="1" thickBot="1" x14ac:dyDescent="0.3">
      <c r="B37" s="175"/>
      <c r="C37" s="181"/>
      <c r="D37" s="102" t="s">
        <v>220</v>
      </c>
      <c r="E37" s="184"/>
      <c r="F37" s="80">
        <f t="shared" si="7"/>
        <v>142.80000000000001</v>
      </c>
      <c r="G37" s="94">
        <v>127.9</v>
      </c>
      <c r="H37" s="94">
        <v>14.9</v>
      </c>
      <c r="I37" s="94">
        <v>0</v>
      </c>
      <c r="J37" s="94">
        <v>0</v>
      </c>
      <c r="K37" s="175"/>
      <c r="L37" s="175"/>
    </row>
    <row r="38" spans="2:12" ht="42.75" customHeight="1" thickBot="1" x14ac:dyDescent="0.3">
      <c r="B38" s="175"/>
      <c r="C38" s="181"/>
      <c r="D38" s="102" t="s">
        <v>454</v>
      </c>
      <c r="E38" s="184"/>
      <c r="F38" s="80">
        <f t="shared" si="7"/>
        <v>0</v>
      </c>
      <c r="G38" s="94">
        <v>0</v>
      </c>
      <c r="H38" s="94">
        <v>0</v>
      </c>
      <c r="I38" s="94">
        <v>0</v>
      </c>
      <c r="J38" s="94">
        <v>0</v>
      </c>
      <c r="K38" s="175"/>
      <c r="L38" s="175"/>
    </row>
    <row r="39" spans="2:12" ht="48.75" customHeight="1" thickBot="1" x14ac:dyDescent="0.3">
      <c r="B39" s="175"/>
      <c r="C39" s="182"/>
      <c r="D39" s="102" t="s">
        <v>455</v>
      </c>
      <c r="E39" s="185"/>
      <c r="F39" s="80">
        <f t="shared" si="7"/>
        <v>0</v>
      </c>
      <c r="G39" s="94">
        <v>0</v>
      </c>
      <c r="H39" s="94">
        <v>0</v>
      </c>
      <c r="I39" s="94">
        <v>0</v>
      </c>
      <c r="J39" s="94">
        <v>0</v>
      </c>
      <c r="K39" s="175"/>
      <c r="L39" s="175"/>
    </row>
    <row r="40" spans="2:12" ht="30" customHeight="1" thickBot="1" x14ac:dyDescent="0.3">
      <c r="B40" s="269">
        <v>2</v>
      </c>
      <c r="C40" s="269" t="s">
        <v>119</v>
      </c>
      <c r="D40" s="115" t="s">
        <v>219</v>
      </c>
      <c r="E40" s="269"/>
      <c r="F40" s="107">
        <f>G40+H40+I40+J40</f>
        <v>32.762</v>
      </c>
      <c r="G40" s="108">
        <f>G44+G48</f>
        <v>21.88</v>
      </c>
      <c r="H40" s="108">
        <f>H44+H48</f>
        <v>10.882000000000001</v>
      </c>
      <c r="I40" s="108">
        <f>I44+I48</f>
        <v>0</v>
      </c>
      <c r="J40" s="108">
        <f>J44+J48</f>
        <v>0</v>
      </c>
      <c r="K40" s="216"/>
      <c r="L40" s="216"/>
    </row>
    <row r="41" spans="2:12" ht="25.5" customHeight="1" thickBot="1" x14ac:dyDescent="0.3">
      <c r="B41" s="269"/>
      <c r="C41" s="269"/>
      <c r="D41" s="115" t="s">
        <v>220</v>
      </c>
      <c r="E41" s="269"/>
      <c r="F41" s="107">
        <f t="shared" ref="F41:F43" si="8">G41+H41+I41+J41</f>
        <v>1.8279999999999998</v>
      </c>
      <c r="G41" s="108">
        <f t="shared" ref="G41:J43" si="9">G45+G49</f>
        <v>1.8279999999999998</v>
      </c>
      <c r="H41" s="108">
        <f t="shared" si="9"/>
        <v>0</v>
      </c>
      <c r="I41" s="108">
        <f t="shared" si="9"/>
        <v>0</v>
      </c>
      <c r="J41" s="108">
        <f t="shared" si="9"/>
        <v>0</v>
      </c>
      <c r="K41" s="265"/>
      <c r="L41" s="265"/>
    </row>
    <row r="42" spans="2:12" ht="33" customHeight="1" thickBot="1" x14ac:dyDescent="0.3">
      <c r="B42" s="269"/>
      <c r="C42" s="269"/>
      <c r="D42" s="115" t="s">
        <v>454</v>
      </c>
      <c r="E42" s="269"/>
      <c r="F42" s="107">
        <f t="shared" si="8"/>
        <v>3.0429999999999997</v>
      </c>
      <c r="G42" s="108">
        <f t="shared" si="9"/>
        <v>1.8279999999999998</v>
      </c>
      <c r="H42" s="108">
        <f t="shared" si="9"/>
        <v>1.2149999999999999</v>
      </c>
      <c r="I42" s="108">
        <f t="shared" si="9"/>
        <v>0</v>
      </c>
      <c r="J42" s="108">
        <f t="shared" si="9"/>
        <v>0</v>
      </c>
      <c r="K42" s="265"/>
      <c r="L42" s="265"/>
    </row>
    <row r="43" spans="2:12" ht="39" customHeight="1" thickBot="1" x14ac:dyDescent="0.3">
      <c r="B43" s="269"/>
      <c r="C43" s="269"/>
      <c r="D43" s="115" t="s">
        <v>455</v>
      </c>
      <c r="E43" s="269"/>
      <c r="F43" s="107">
        <f t="shared" si="8"/>
        <v>1.0429999999999999</v>
      </c>
      <c r="G43" s="108">
        <f t="shared" si="9"/>
        <v>0.42799999999999999</v>
      </c>
      <c r="H43" s="108">
        <f t="shared" si="9"/>
        <v>0.61499999999999999</v>
      </c>
      <c r="I43" s="108">
        <f t="shared" si="9"/>
        <v>0</v>
      </c>
      <c r="J43" s="108">
        <f t="shared" si="9"/>
        <v>0</v>
      </c>
      <c r="K43" s="266"/>
      <c r="L43" s="266"/>
    </row>
    <row r="44" spans="2:12" ht="40.5" customHeight="1" thickBot="1" x14ac:dyDescent="0.3">
      <c r="B44" s="257" t="s">
        <v>33</v>
      </c>
      <c r="C44" s="180" t="s">
        <v>168</v>
      </c>
      <c r="D44" s="82" t="s">
        <v>219</v>
      </c>
      <c r="E44" s="326" t="s">
        <v>491</v>
      </c>
      <c r="F44" s="83">
        <f t="shared" ref="F44:F56" si="10">G44+H44+I44+J44</f>
        <v>29.129000000000001</v>
      </c>
      <c r="G44" s="80">
        <v>20.39</v>
      </c>
      <c r="H44" s="80">
        <v>8.7390000000000008</v>
      </c>
      <c r="I44" s="80">
        <v>0</v>
      </c>
      <c r="J44" s="80">
        <v>0</v>
      </c>
      <c r="K44" s="176" t="s">
        <v>492</v>
      </c>
      <c r="L44" s="176" t="s">
        <v>68</v>
      </c>
    </row>
    <row r="45" spans="2:12" ht="34.5" customHeight="1" thickBot="1" x14ac:dyDescent="0.3">
      <c r="B45" s="257"/>
      <c r="C45" s="383"/>
      <c r="D45" s="82" t="s">
        <v>220</v>
      </c>
      <c r="E45" s="326"/>
      <c r="F45" s="83">
        <f t="shared" si="10"/>
        <v>1.4</v>
      </c>
      <c r="G45" s="80">
        <v>1.4</v>
      </c>
      <c r="H45" s="80">
        <v>0</v>
      </c>
      <c r="I45" s="80">
        <v>0</v>
      </c>
      <c r="J45" s="80">
        <v>0</v>
      </c>
      <c r="K45" s="184"/>
      <c r="L45" s="184"/>
    </row>
    <row r="46" spans="2:12" ht="37.5" customHeight="1" thickBot="1" x14ac:dyDescent="0.3">
      <c r="B46" s="257"/>
      <c r="C46" s="383"/>
      <c r="D46" s="82" t="s">
        <v>454</v>
      </c>
      <c r="E46" s="326"/>
      <c r="F46" s="83">
        <f t="shared" si="10"/>
        <v>2</v>
      </c>
      <c r="G46" s="80">
        <v>1.4</v>
      </c>
      <c r="H46" s="80">
        <v>0.6</v>
      </c>
      <c r="I46" s="80">
        <v>0</v>
      </c>
      <c r="J46" s="80">
        <v>0</v>
      </c>
      <c r="K46" s="184"/>
      <c r="L46" s="184"/>
    </row>
    <row r="47" spans="2:12" ht="57.75" customHeight="1" thickBot="1" x14ac:dyDescent="0.3">
      <c r="B47" s="257"/>
      <c r="C47" s="384"/>
      <c r="D47" s="82" t="s">
        <v>455</v>
      </c>
      <c r="E47" s="326"/>
      <c r="F47" s="83">
        <f t="shared" si="10"/>
        <v>0</v>
      </c>
      <c r="G47" s="80">
        <v>0</v>
      </c>
      <c r="H47" s="80">
        <v>0</v>
      </c>
      <c r="I47" s="80">
        <v>0</v>
      </c>
      <c r="J47" s="80">
        <v>0</v>
      </c>
      <c r="K47" s="185"/>
      <c r="L47" s="185"/>
    </row>
    <row r="48" spans="2:12" ht="28.5" customHeight="1" thickBot="1" x14ac:dyDescent="0.3">
      <c r="B48" s="257" t="s">
        <v>134</v>
      </c>
      <c r="C48" s="310" t="s">
        <v>225</v>
      </c>
      <c r="D48" s="82" t="s">
        <v>219</v>
      </c>
      <c r="E48" s="257"/>
      <c r="F48" s="83">
        <f t="shared" si="10"/>
        <v>3.633</v>
      </c>
      <c r="G48" s="80">
        <f>G52</f>
        <v>1.49</v>
      </c>
      <c r="H48" s="80">
        <f>H52</f>
        <v>2.1429999999999998</v>
      </c>
      <c r="I48" s="80">
        <f>I52</f>
        <v>0</v>
      </c>
      <c r="J48" s="80">
        <f>J52</f>
        <v>0</v>
      </c>
      <c r="K48" s="176"/>
      <c r="L48" s="176" t="s">
        <v>68</v>
      </c>
    </row>
    <row r="49" spans="2:12" ht="27.75" customHeight="1" thickBot="1" x14ac:dyDescent="0.3">
      <c r="B49" s="257"/>
      <c r="C49" s="310"/>
      <c r="D49" s="82" t="s">
        <v>220</v>
      </c>
      <c r="E49" s="257"/>
      <c r="F49" s="83">
        <f t="shared" si="10"/>
        <v>0.42799999999999999</v>
      </c>
      <c r="G49" s="80">
        <f t="shared" ref="G49:J51" si="11">G53</f>
        <v>0.42799999999999999</v>
      </c>
      <c r="H49" s="80">
        <f t="shared" si="11"/>
        <v>0</v>
      </c>
      <c r="I49" s="80">
        <f t="shared" si="11"/>
        <v>0</v>
      </c>
      <c r="J49" s="80">
        <f t="shared" si="11"/>
        <v>0</v>
      </c>
      <c r="K49" s="184"/>
      <c r="L49" s="184"/>
    </row>
    <row r="50" spans="2:12" ht="32.25" customHeight="1" thickBot="1" x14ac:dyDescent="0.3">
      <c r="B50" s="257"/>
      <c r="C50" s="310"/>
      <c r="D50" s="82" t="s">
        <v>454</v>
      </c>
      <c r="E50" s="257"/>
      <c r="F50" s="83">
        <f t="shared" si="10"/>
        <v>1.0429999999999999</v>
      </c>
      <c r="G50" s="80">
        <f t="shared" si="11"/>
        <v>0.42799999999999999</v>
      </c>
      <c r="H50" s="80">
        <f t="shared" si="11"/>
        <v>0.61499999999999999</v>
      </c>
      <c r="I50" s="80">
        <f t="shared" si="11"/>
        <v>0</v>
      </c>
      <c r="J50" s="80">
        <f t="shared" si="11"/>
        <v>0</v>
      </c>
      <c r="K50" s="184"/>
      <c r="L50" s="184"/>
    </row>
    <row r="51" spans="2:12" ht="37.5" customHeight="1" thickBot="1" x14ac:dyDescent="0.3">
      <c r="B51" s="257"/>
      <c r="C51" s="310"/>
      <c r="D51" s="82" t="s">
        <v>455</v>
      </c>
      <c r="E51" s="257"/>
      <c r="F51" s="83">
        <f t="shared" si="10"/>
        <v>1.0429999999999999</v>
      </c>
      <c r="G51" s="80">
        <f t="shared" si="11"/>
        <v>0.42799999999999999</v>
      </c>
      <c r="H51" s="80">
        <f t="shared" si="11"/>
        <v>0.61499999999999999</v>
      </c>
      <c r="I51" s="80">
        <f t="shared" si="11"/>
        <v>0</v>
      </c>
      <c r="J51" s="80">
        <f t="shared" si="11"/>
        <v>0</v>
      </c>
      <c r="K51" s="185"/>
      <c r="L51" s="185"/>
    </row>
    <row r="52" spans="2:12" ht="35.25" customHeight="1" thickBot="1" x14ac:dyDescent="0.3">
      <c r="B52" s="227" t="s">
        <v>257</v>
      </c>
      <c r="C52" s="229" t="s">
        <v>258</v>
      </c>
      <c r="D52" s="22" t="s">
        <v>219</v>
      </c>
      <c r="E52" s="325" t="s">
        <v>489</v>
      </c>
      <c r="F52" s="69">
        <f t="shared" si="10"/>
        <v>3.633</v>
      </c>
      <c r="G52" s="65">
        <v>1.49</v>
      </c>
      <c r="H52" s="65">
        <v>2.1429999999999998</v>
      </c>
      <c r="I52" s="65">
        <v>0</v>
      </c>
      <c r="J52" s="65">
        <v>0</v>
      </c>
      <c r="K52" s="233" t="s">
        <v>490</v>
      </c>
      <c r="L52" s="233" t="s">
        <v>68</v>
      </c>
    </row>
    <row r="53" spans="2:12" ht="34.5" customHeight="1" thickBot="1" x14ac:dyDescent="0.3">
      <c r="B53" s="227"/>
      <c r="C53" s="386"/>
      <c r="D53" s="22" t="s">
        <v>220</v>
      </c>
      <c r="E53" s="325"/>
      <c r="F53" s="69">
        <f t="shared" si="10"/>
        <v>0.42799999999999999</v>
      </c>
      <c r="G53" s="65">
        <v>0.42799999999999999</v>
      </c>
      <c r="H53" s="65">
        <v>0</v>
      </c>
      <c r="I53" s="65">
        <v>0</v>
      </c>
      <c r="J53" s="65">
        <v>0</v>
      </c>
      <c r="K53" s="156"/>
      <c r="L53" s="156"/>
    </row>
    <row r="54" spans="2:12" ht="44.25" customHeight="1" thickBot="1" x14ac:dyDescent="0.3">
      <c r="B54" s="227"/>
      <c r="C54" s="386"/>
      <c r="D54" s="22" t="s">
        <v>454</v>
      </c>
      <c r="E54" s="325"/>
      <c r="F54" s="69">
        <f t="shared" si="10"/>
        <v>1.0429999999999999</v>
      </c>
      <c r="G54" s="65">
        <v>0.42799999999999999</v>
      </c>
      <c r="H54" s="65">
        <v>0.61499999999999999</v>
      </c>
      <c r="I54" s="65">
        <v>0</v>
      </c>
      <c r="J54" s="65">
        <v>0</v>
      </c>
      <c r="K54" s="156"/>
      <c r="L54" s="156"/>
    </row>
    <row r="55" spans="2:12" ht="51.75" customHeight="1" thickBot="1" x14ac:dyDescent="0.3">
      <c r="B55" s="227"/>
      <c r="C55" s="387"/>
      <c r="D55" s="22" t="s">
        <v>455</v>
      </c>
      <c r="E55" s="325"/>
      <c r="F55" s="69">
        <f t="shared" si="10"/>
        <v>1.0429999999999999</v>
      </c>
      <c r="G55" s="65">
        <v>0.42799999999999999</v>
      </c>
      <c r="H55" s="65">
        <v>0.61499999999999999</v>
      </c>
      <c r="I55" s="65">
        <v>0</v>
      </c>
      <c r="J55" s="65">
        <v>0</v>
      </c>
      <c r="K55" s="157"/>
      <c r="L55" s="157"/>
    </row>
    <row r="56" spans="2:12" ht="29.25" customHeight="1" thickBot="1" x14ac:dyDescent="0.3">
      <c r="B56" s="350">
        <v>3</v>
      </c>
      <c r="C56" s="262" t="s">
        <v>114</v>
      </c>
      <c r="D56" s="106" t="s">
        <v>219</v>
      </c>
      <c r="E56" s="106"/>
      <c r="F56" s="107">
        <f t="shared" si="10"/>
        <v>6450.28</v>
      </c>
      <c r="G56" s="108">
        <f>G60+G64+G96+G124</f>
        <v>1578.79</v>
      </c>
      <c r="H56" s="108">
        <f>H60+H64+H96+H124</f>
        <v>4871.49</v>
      </c>
      <c r="I56" s="108">
        <f>I60+I64+I96+I124</f>
        <v>0</v>
      </c>
      <c r="J56" s="108">
        <f>J60+J64+J96+J124</f>
        <v>0</v>
      </c>
      <c r="K56" s="262"/>
      <c r="L56" s="262"/>
    </row>
    <row r="57" spans="2:12" ht="27.75" customHeight="1" thickBot="1" x14ac:dyDescent="0.3">
      <c r="B57" s="350"/>
      <c r="C57" s="348"/>
      <c r="D57" s="106" t="s">
        <v>220</v>
      </c>
      <c r="E57" s="106"/>
      <c r="F57" s="107">
        <f t="shared" ref="F57:F59" si="12">G57+H57+I57+J57</f>
        <v>3759.3</v>
      </c>
      <c r="G57" s="108">
        <f t="shared" ref="G57:J59" si="13">G61+G65+G97+G125</f>
        <v>766.38499999999999</v>
      </c>
      <c r="H57" s="108">
        <f t="shared" si="13"/>
        <v>2992.915</v>
      </c>
      <c r="I57" s="108">
        <f t="shared" si="13"/>
        <v>0</v>
      </c>
      <c r="J57" s="108">
        <f t="shared" si="13"/>
        <v>0</v>
      </c>
      <c r="K57" s="263"/>
      <c r="L57" s="263"/>
    </row>
    <row r="58" spans="2:12" ht="29.25" customHeight="1" thickBot="1" x14ac:dyDescent="0.3">
      <c r="B58" s="350"/>
      <c r="C58" s="348"/>
      <c r="D58" s="106" t="s">
        <v>452</v>
      </c>
      <c r="E58" s="106"/>
      <c r="F58" s="107">
        <f t="shared" si="12"/>
        <v>3757.393</v>
      </c>
      <c r="G58" s="108">
        <f t="shared" si="13"/>
        <v>764.47800000000007</v>
      </c>
      <c r="H58" s="108">
        <f t="shared" si="13"/>
        <v>2992.915</v>
      </c>
      <c r="I58" s="108">
        <f t="shared" si="13"/>
        <v>0</v>
      </c>
      <c r="J58" s="108">
        <f t="shared" si="13"/>
        <v>0</v>
      </c>
      <c r="K58" s="263"/>
      <c r="L58" s="263"/>
    </row>
    <row r="59" spans="2:12" ht="42" customHeight="1" thickBot="1" x14ac:dyDescent="0.3">
      <c r="B59" s="350"/>
      <c r="C59" s="348"/>
      <c r="D59" s="106" t="s">
        <v>453</v>
      </c>
      <c r="E59" s="106"/>
      <c r="F59" s="107">
        <f t="shared" si="12"/>
        <v>3756.9848000000002</v>
      </c>
      <c r="G59" s="108">
        <f t="shared" si="13"/>
        <v>764.06979999999999</v>
      </c>
      <c r="H59" s="108">
        <f t="shared" si="13"/>
        <v>2992.915</v>
      </c>
      <c r="I59" s="108">
        <f t="shared" si="13"/>
        <v>0</v>
      </c>
      <c r="J59" s="108">
        <f t="shared" si="13"/>
        <v>0</v>
      </c>
      <c r="K59" s="263"/>
      <c r="L59" s="263"/>
    </row>
    <row r="60" spans="2:12" ht="26.25" hidden="1" outlineLevel="1" thickBot="1" x14ac:dyDescent="0.3">
      <c r="B60" s="335" t="s">
        <v>37</v>
      </c>
      <c r="C60" s="349" t="s">
        <v>182</v>
      </c>
      <c r="D60" s="92" t="s">
        <v>219</v>
      </c>
      <c r="E60" s="275">
        <v>311</v>
      </c>
      <c r="F60" s="77">
        <f>G60+H60+I60+J60</f>
        <v>0</v>
      </c>
      <c r="G60" s="101">
        <v>0</v>
      </c>
      <c r="H60" s="101">
        <v>0</v>
      </c>
      <c r="I60" s="101">
        <v>0</v>
      </c>
      <c r="J60" s="101">
        <v>0</v>
      </c>
      <c r="K60" s="306"/>
      <c r="L60" s="280" t="s">
        <v>32</v>
      </c>
    </row>
    <row r="61" spans="2:12" ht="24" hidden="1" customHeight="1" outlineLevel="1" thickBot="1" x14ac:dyDescent="0.3">
      <c r="B61" s="335"/>
      <c r="C61" s="349"/>
      <c r="D61" s="92" t="s">
        <v>220</v>
      </c>
      <c r="E61" s="184"/>
      <c r="F61" s="77">
        <f t="shared" ref="F61:F63" si="14">G61+H61+I61+J61</f>
        <v>0</v>
      </c>
      <c r="G61" s="101">
        <v>0</v>
      </c>
      <c r="H61" s="101">
        <v>0</v>
      </c>
      <c r="I61" s="101">
        <v>0</v>
      </c>
      <c r="J61" s="101">
        <v>0</v>
      </c>
      <c r="K61" s="307"/>
      <c r="L61" s="241"/>
    </row>
    <row r="62" spans="2:12" ht="36" hidden="1" customHeight="1" outlineLevel="1" thickBot="1" x14ac:dyDescent="0.3">
      <c r="B62" s="335"/>
      <c r="C62" s="349"/>
      <c r="D62" s="92" t="s">
        <v>452</v>
      </c>
      <c r="E62" s="184"/>
      <c r="F62" s="77">
        <f t="shared" si="14"/>
        <v>0</v>
      </c>
      <c r="G62" s="101">
        <v>0</v>
      </c>
      <c r="H62" s="101">
        <v>0</v>
      </c>
      <c r="I62" s="101">
        <v>0</v>
      </c>
      <c r="J62" s="101">
        <v>0</v>
      </c>
      <c r="K62" s="307"/>
      <c r="L62" s="241"/>
    </row>
    <row r="63" spans="2:12" ht="41.25" hidden="1" customHeight="1" outlineLevel="1" thickBot="1" x14ac:dyDescent="0.3">
      <c r="B63" s="335"/>
      <c r="C63" s="349"/>
      <c r="D63" s="92" t="s">
        <v>453</v>
      </c>
      <c r="E63" s="185"/>
      <c r="F63" s="77">
        <f t="shared" si="14"/>
        <v>0</v>
      </c>
      <c r="G63" s="101">
        <v>0</v>
      </c>
      <c r="H63" s="101">
        <v>0</v>
      </c>
      <c r="I63" s="101">
        <v>0</v>
      </c>
      <c r="J63" s="101">
        <v>0</v>
      </c>
      <c r="K63" s="307"/>
      <c r="L63" s="241"/>
    </row>
    <row r="64" spans="2:12" ht="27.75" customHeight="1" collapsed="1" thickBot="1" x14ac:dyDescent="0.3">
      <c r="B64" s="335" t="s">
        <v>228</v>
      </c>
      <c r="C64" s="180" t="s">
        <v>84</v>
      </c>
      <c r="D64" s="82" t="s">
        <v>219</v>
      </c>
      <c r="E64" s="176"/>
      <c r="F64" s="80">
        <f>G64+H64+I64+J64</f>
        <v>3480.3599999999997</v>
      </c>
      <c r="G64" s="80">
        <f>G68</f>
        <v>586.3599999999999</v>
      </c>
      <c r="H64" s="80">
        <f>H68</f>
        <v>2894</v>
      </c>
      <c r="I64" s="80">
        <f>I68</f>
        <v>0</v>
      </c>
      <c r="J64" s="80">
        <f>J68</f>
        <v>0</v>
      </c>
      <c r="K64" s="318"/>
      <c r="L64" s="155" t="s">
        <v>101</v>
      </c>
    </row>
    <row r="65" spans="2:12" ht="29.25" customHeight="1" thickBot="1" x14ac:dyDescent="0.3">
      <c r="B65" s="335"/>
      <c r="C65" s="336"/>
      <c r="D65" s="82" t="s">
        <v>220</v>
      </c>
      <c r="E65" s="184"/>
      <c r="F65" s="80">
        <f t="shared" ref="F65:F67" si="15">G65+H65+I65+J65</f>
        <v>2206.06</v>
      </c>
      <c r="G65" s="80">
        <f t="shared" ref="G65:J67" si="16">G69</f>
        <v>338.96</v>
      </c>
      <c r="H65" s="80">
        <f t="shared" si="16"/>
        <v>1867.1</v>
      </c>
      <c r="I65" s="80">
        <f t="shared" si="16"/>
        <v>0</v>
      </c>
      <c r="J65" s="80">
        <f t="shared" si="16"/>
        <v>0</v>
      </c>
      <c r="K65" s="184"/>
      <c r="L65" s="242"/>
    </row>
    <row r="66" spans="2:12" ht="27.75" customHeight="1" thickBot="1" x14ac:dyDescent="0.3">
      <c r="B66" s="335"/>
      <c r="C66" s="336"/>
      <c r="D66" s="82" t="s">
        <v>452</v>
      </c>
      <c r="E66" s="184"/>
      <c r="F66" s="80">
        <f t="shared" si="15"/>
        <v>2205.645</v>
      </c>
      <c r="G66" s="80">
        <f t="shared" si="16"/>
        <v>338.54500000000002</v>
      </c>
      <c r="H66" s="80">
        <f t="shared" si="16"/>
        <v>1867.1</v>
      </c>
      <c r="I66" s="80">
        <f t="shared" si="16"/>
        <v>0</v>
      </c>
      <c r="J66" s="80">
        <f t="shared" si="16"/>
        <v>0</v>
      </c>
      <c r="K66" s="184"/>
      <c r="L66" s="242"/>
    </row>
    <row r="67" spans="2:12" ht="39.75" customHeight="1" thickBot="1" x14ac:dyDescent="0.3">
      <c r="B67" s="335"/>
      <c r="C67" s="337"/>
      <c r="D67" s="82" t="s">
        <v>453</v>
      </c>
      <c r="E67" s="185"/>
      <c r="F67" s="80">
        <f t="shared" si="15"/>
        <v>2205.3208</v>
      </c>
      <c r="G67" s="80">
        <f t="shared" si="16"/>
        <v>338.2208</v>
      </c>
      <c r="H67" s="80">
        <f t="shared" si="16"/>
        <v>1867.1</v>
      </c>
      <c r="I67" s="80">
        <f t="shared" si="16"/>
        <v>0</v>
      </c>
      <c r="J67" s="80">
        <f t="shared" si="16"/>
        <v>0</v>
      </c>
      <c r="K67" s="185"/>
      <c r="L67" s="243"/>
    </row>
    <row r="68" spans="2:12" ht="25.5" customHeight="1" thickBot="1" x14ac:dyDescent="0.3">
      <c r="B68" s="279" t="s">
        <v>229</v>
      </c>
      <c r="C68" s="229" t="s">
        <v>85</v>
      </c>
      <c r="D68" s="22" t="s">
        <v>219</v>
      </c>
      <c r="E68" s="233"/>
      <c r="F68" s="65">
        <f>G68+H68+I68+J68</f>
        <v>3480.3599999999997</v>
      </c>
      <c r="G68" s="67">
        <f>G72+G76+G80+G84+G88+G92</f>
        <v>586.3599999999999</v>
      </c>
      <c r="H68" s="67">
        <v>2894</v>
      </c>
      <c r="I68" s="67">
        <f>I72+I76+I80+I84+I88+I92</f>
        <v>0</v>
      </c>
      <c r="J68" s="67">
        <f>J72+J76+J80+J84+J88+J92</f>
        <v>0</v>
      </c>
      <c r="K68" s="194" t="s">
        <v>183</v>
      </c>
      <c r="L68" s="193"/>
    </row>
    <row r="69" spans="2:12" ht="25.5" customHeight="1" thickBot="1" x14ac:dyDescent="0.3">
      <c r="B69" s="156"/>
      <c r="C69" s="295"/>
      <c r="D69" s="22" t="s">
        <v>220</v>
      </c>
      <c r="E69" s="156"/>
      <c r="F69" s="65">
        <f t="shared" ref="F69:F71" si="17">G69+H69+I69+J69</f>
        <v>2206.06</v>
      </c>
      <c r="G69" s="67">
        <f t="shared" ref="G69:J71" si="18">G73+G77+G81+G85+G89+G93</f>
        <v>338.96</v>
      </c>
      <c r="H69" s="67">
        <v>1867.1</v>
      </c>
      <c r="I69" s="67">
        <f t="shared" si="18"/>
        <v>0</v>
      </c>
      <c r="J69" s="67">
        <f t="shared" si="18"/>
        <v>0</v>
      </c>
      <c r="K69" s="252"/>
      <c r="L69" s="156"/>
    </row>
    <row r="70" spans="2:12" ht="29.25" customHeight="1" thickBot="1" x14ac:dyDescent="0.3">
      <c r="B70" s="156"/>
      <c r="C70" s="295"/>
      <c r="D70" s="22" t="s">
        <v>452</v>
      </c>
      <c r="E70" s="156"/>
      <c r="F70" s="65">
        <f t="shared" si="17"/>
        <v>2205.645</v>
      </c>
      <c r="G70" s="67">
        <f t="shared" si="18"/>
        <v>338.54500000000002</v>
      </c>
      <c r="H70" s="67">
        <v>1867.1</v>
      </c>
      <c r="I70" s="67">
        <f t="shared" si="18"/>
        <v>0</v>
      </c>
      <c r="J70" s="67">
        <f t="shared" si="18"/>
        <v>0</v>
      </c>
      <c r="K70" s="252"/>
      <c r="L70" s="156"/>
    </row>
    <row r="71" spans="2:12" ht="39.75" customHeight="1" thickBot="1" x14ac:dyDescent="0.3">
      <c r="B71" s="157"/>
      <c r="C71" s="296"/>
      <c r="D71" s="22" t="s">
        <v>453</v>
      </c>
      <c r="E71" s="157"/>
      <c r="F71" s="65">
        <f t="shared" si="17"/>
        <v>2205.3208</v>
      </c>
      <c r="G71" s="67">
        <f t="shared" si="18"/>
        <v>338.2208</v>
      </c>
      <c r="H71" s="67">
        <v>1867.1</v>
      </c>
      <c r="I71" s="67">
        <f t="shared" si="18"/>
        <v>0</v>
      </c>
      <c r="J71" s="67">
        <f t="shared" si="18"/>
        <v>0</v>
      </c>
      <c r="K71" s="252"/>
      <c r="L71" s="157"/>
    </row>
    <row r="72" spans="2:12" ht="27" customHeight="1" thickBot="1" x14ac:dyDescent="0.3">
      <c r="B72" s="279" t="s">
        <v>230</v>
      </c>
      <c r="C72" s="229" t="s">
        <v>86</v>
      </c>
      <c r="D72" s="22" t="s">
        <v>219</v>
      </c>
      <c r="E72" s="233">
        <v>211</v>
      </c>
      <c r="F72" s="65">
        <f>G72+H72+I72+J72</f>
        <v>26.1</v>
      </c>
      <c r="G72" s="65">
        <v>26.1</v>
      </c>
      <c r="H72" s="65">
        <v>0</v>
      </c>
      <c r="I72" s="65">
        <v>0</v>
      </c>
      <c r="J72" s="65">
        <v>0</v>
      </c>
      <c r="K72" s="156"/>
      <c r="L72" s="193"/>
    </row>
    <row r="73" spans="2:12" ht="27.75" customHeight="1" thickBot="1" x14ac:dyDescent="0.3">
      <c r="B73" s="156"/>
      <c r="C73" s="295"/>
      <c r="D73" s="22" t="s">
        <v>220</v>
      </c>
      <c r="E73" s="156"/>
      <c r="F73" s="65">
        <f t="shared" ref="F73:F74" si="19">G73+H73+I73+J73</f>
        <v>22.7</v>
      </c>
      <c r="G73" s="65">
        <v>22.7</v>
      </c>
      <c r="H73" s="65">
        <v>0</v>
      </c>
      <c r="I73" s="65">
        <v>0</v>
      </c>
      <c r="J73" s="65">
        <v>0</v>
      </c>
      <c r="K73" s="156"/>
      <c r="L73" s="156"/>
    </row>
    <row r="74" spans="2:12" ht="29.25" customHeight="1" thickBot="1" x14ac:dyDescent="0.3">
      <c r="B74" s="156"/>
      <c r="C74" s="295"/>
      <c r="D74" s="22" t="s">
        <v>452</v>
      </c>
      <c r="E74" s="156"/>
      <c r="F74" s="65">
        <f t="shared" si="19"/>
        <v>22.285</v>
      </c>
      <c r="G74" s="65">
        <v>22.285</v>
      </c>
      <c r="H74" s="65">
        <v>0</v>
      </c>
      <c r="I74" s="65">
        <v>0</v>
      </c>
      <c r="J74" s="65">
        <v>0</v>
      </c>
      <c r="K74" s="156"/>
      <c r="L74" s="156"/>
    </row>
    <row r="75" spans="2:12" ht="39.75" customHeight="1" thickBot="1" x14ac:dyDescent="0.3">
      <c r="B75" s="157"/>
      <c r="C75" s="296"/>
      <c r="D75" s="22" t="s">
        <v>453</v>
      </c>
      <c r="E75" s="157"/>
      <c r="F75" s="65">
        <f>G75+H75+I75+J75</f>
        <v>22.263999999999999</v>
      </c>
      <c r="G75" s="65">
        <v>22.263999999999999</v>
      </c>
      <c r="H75" s="65">
        <v>0</v>
      </c>
      <c r="I75" s="65">
        <v>0</v>
      </c>
      <c r="J75" s="65">
        <v>0</v>
      </c>
      <c r="K75" s="157"/>
      <c r="L75" s="157"/>
    </row>
    <row r="76" spans="2:12" ht="28.5" customHeight="1" thickBot="1" x14ac:dyDescent="0.3">
      <c r="B76" s="279" t="s">
        <v>231</v>
      </c>
      <c r="C76" s="229" t="s">
        <v>87</v>
      </c>
      <c r="D76" s="22" t="s">
        <v>219</v>
      </c>
      <c r="E76" s="233">
        <v>195</v>
      </c>
      <c r="F76" s="65">
        <f t="shared" ref="F76:F95" si="20">G76+H76+I76+J76</f>
        <v>0.09</v>
      </c>
      <c r="G76" s="65">
        <v>0.09</v>
      </c>
      <c r="H76" s="65">
        <v>0</v>
      </c>
      <c r="I76" s="65">
        <v>0</v>
      </c>
      <c r="J76" s="65">
        <v>0</v>
      </c>
      <c r="K76" s="193"/>
      <c r="L76" s="193"/>
    </row>
    <row r="77" spans="2:12" ht="28.5" customHeight="1" thickBot="1" x14ac:dyDescent="0.3">
      <c r="B77" s="156"/>
      <c r="C77" s="295"/>
      <c r="D77" s="22" t="s">
        <v>220</v>
      </c>
      <c r="E77" s="156"/>
      <c r="F77" s="65">
        <f t="shared" si="20"/>
        <v>3.5000000000000003E-2</v>
      </c>
      <c r="G77" s="65">
        <v>3.5000000000000003E-2</v>
      </c>
      <c r="H77" s="65">
        <v>0</v>
      </c>
      <c r="I77" s="65">
        <v>0</v>
      </c>
      <c r="J77" s="65">
        <v>0</v>
      </c>
      <c r="K77" s="156"/>
      <c r="L77" s="156"/>
    </row>
    <row r="78" spans="2:12" ht="29.25" customHeight="1" thickBot="1" x14ac:dyDescent="0.3">
      <c r="B78" s="156"/>
      <c r="C78" s="295"/>
      <c r="D78" s="22" t="s">
        <v>452</v>
      </c>
      <c r="E78" s="156"/>
      <c r="F78" s="65">
        <f t="shared" si="20"/>
        <v>3.5000000000000003E-2</v>
      </c>
      <c r="G78" s="65">
        <v>3.5000000000000003E-2</v>
      </c>
      <c r="H78" s="65">
        <v>0</v>
      </c>
      <c r="I78" s="65">
        <v>0</v>
      </c>
      <c r="J78" s="65">
        <v>0</v>
      </c>
      <c r="K78" s="156"/>
      <c r="L78" s="156"/>
    </row>
    <row r="79" spans="2:12" ht="39.75" customHeight="1" thickBot="1" x14ac:dyDescent="0.3">
      <c r="B79" s="157"/>
      <c r="C79" s="296"/>
      <c r="D79" s="22" t="s">
        <v>453</v>
      </c>
      <c r="E79" s="157"/>
      <c r="F79" s="65">
        <f t="shared" si="20"/>
        <v>3.5000000000000003E-2</v>
      </c>
      <c r="G79" s="65">
        <v>3.5000000000000003E-2</v>
      </c>
      <c r="H79" s="65">
        <v>0</v>
      </c>
      <c r="I79" s="65">
        <v>0</v>
      </c>
      <c r="J79" s="65">
        <v>0</v>
      </c>
      <c r="K79" s="157"/>
      <c r="L79" s="157"/>
    </row>
    <row r="80" spans="2:12" ht="30.75" customHeight="1" thickBot="1" x14ac:dyDescent="0.3">
      <c r="B80" s="279" t="s">
        <v>232</v>
      </c>
      <c r="C80" s="229" t="s">
        <v>88</v>
      </c>
      <c r="D80" s="22" t="s">
        <v>219</v>
      </c>
      <c r="E80" s="233">
        <v>215</v>
      </c>
      <c r="F80" s="65">
        <f t="shared" si="20"/>
        <v>470.3</v>
      </c>
      <c r="G80" s="65">
        <v>470.3</v>
      </c>
      <c r="H80" s="65">
        <v>0</v>
      </c>
      <c r="I80" s="65">
        <v>0</v>
      </c>
      <c r="J80" s="65">
        <v>0</v>
      </c>
      <c r="K80" s="193"/>
      <c r="L80" s="193"/>
    </row>
    <row r="81" spans="2:12" ht="27" customHeight="1" thickBot="1" x14ac:dyDescent="0.3">
      <c r="B81" s="156"/>
      <c r="C81" s="295"/>
      <c r="D81" s="22" t="s">
        <v>220</v>
      </c>
      <c r="E81" s="156"/>
      <c r="F81" s="65">
        <f t="shared" si="20"/>
        <v>254.48</v>
      </c>
      <c r="G81" s="65">
        <v>254.48</v>
      </c>
      <c r="H81" s="65">
        <v>0</v>
      </c>
      <c r="I81" s="65">
        <v>0</v>
      </c>
      <c r="J81" s="65">
        <v>0</v>
      </c>
      <c r="K81" s="156"/>
      <c r="L81" s="156"/>
    </row>
    <row r="82" spans="2:12" ht="27.75" customHeight="1" thickBot="1" x14ac:dyDescent="0.3">
      <c r="B82" s="156"/>
      <c r="C82" s="295"/>
      <c r="D82" s="22" t="s">
        <v>452</v>
      </c>
      <c r="E82" s="156"/>
      <c r="F82" s="65">
        <f t="shared" si="20"/>
        <v>254.48</v>
      </c>
      <c r="G82" s="65">
        <v>254.48</v>
      </c>
      <c r="H82" s="65">
        <v>0</v>
      </c>
      <c r="I82" s="65">
        <v>0</v>
      </c>
      <c r="J82" s="65">
        <v>0</v>
      </c>
      <c r="K82" s="156"/>
      <c r="L82" s="156"/>
    </row>
    <row r="83" spans="2:12" ht="39.75" customHeight="1" thickBot="1" x14ac:dyDescent="0.3">
      <c r="B83" s="157"/>
      <c r="C83" s="296"/>
      <c r="D83" s="22" t="s">
        <v>453</v>
      </c>
      <c r="E83" s="157"/>
      <c r="F83" s="65">
        <f t="shared" si="20"/>
        <v>254.17679999999999</v>
      </c>
      <c r="G83" s="65">
        <v>254.17679999999999</v>
      </c>
      <c r="H83" s="65">
        <v>0</v>
      </c>
      <c r="I83" s="65">
        <v>0</v>
      </c>
      <c r="J83" s="65">
        <v>0</v>
      </c>
      <c r="K83" s="157"/>
      <c r="L83" s="157"/>
    </row>
    <row r="84" spans="2:12" ht="28.5" customHeight="1" thickBot="1" x14ac:dyDescent="0.3">
      <c r="B84" s="279" t="s">
        <v>233</v>
      </c>
      <c r="C84" s="229" t="s">
        <v>89</v>
      </c>
      <c r="D84" s="22" t="s">
        <v>219</v>
      </c>
      <c r="E84" s="233">
        <v>180</v>
      </c>
      <c r="F84" s="65">
        <f t="shared" si="20"/>
        <v>7.0000000000000007E-2</v>
      </c>
      <c r="G84" s="65">
        <v>7.0000000000000007E-2</v>
      </c>
      <c r="H84" s="65">
        <v>0</v>
      </c>
      <c r="I84" s="65">
        <v>0</v>
      </c>
      <c r="J84" s="65">
        <v>0</v>
      </c>
      <c r="K84" s="193"/>
      <c r="L84" s="193"/>
    </row>
    <row r="85" spans="2:12" ht="30" customHeight="1" thickBot="1" x14ac:dyDescent="0.3">
      <c r="B85" s="156"/>
      <c r="C85" s="295"/>
      <c r="D85" s="22" t="s">
        <v>220</v>
      </c>
      <c r="E85" s="156"/>
      <c r="F85" s="65">
        <f t="shared" si="20"/>
        <v>5.0000000000000001E-3</v>
      </c>
      <c r="G85" s="65">
        <v>5.0000000000000001E-3</v>
      </c>
      <c r="H85" s="65">
        <v>0</v>
      </c>
      <c r="I85" s="65">
        <v>0</v>
      </c>
      <c r="J85" s="65">
        <v>0</v>
      </c>
      <c r="K85" s="156"/>
      <c r="L85" s="156"/>
    </row>
    <row r="86" spans="2:12" ht="29.25" customHeight="1" thickBot="1" x14ac:dyDescent="0.3">
      <c r="B86" s="156"/>
      <c r="C86" s="295"/>
      <c r="D86" s="22" t="s">
        <v>452</v>
      </c>
      <c r="E86" s="156"/>
      <c r="F86" s="65">
        <f t="shared" si="20"/>
        <v>5.0000000000000001E-3</v>
      </c>
      <c r="G86" s="65">
        <v>5.0000000000000001E-3</v>
      </c>
      <c r="H86" s="65">
        <v>0</v>
      </c>
      <c r="I86" s="65">
        <v>0</v>
      </c>
      <c r="J86" s="65">
        <v>0</v>
      </c>
      <c r="K86" s="156"/>
      <c r="L86" s="156"/>
    </row>
    <row r="87" spans="2:12" ht="39.75" customHeight="1" thickBot="1" x14ac:dyDescent="0.3">
      <c r="B87" s="157"/>
      <c r="C87" s="296"/>
      <c r="D87" s="22" t="s">
        <v>453</v>
      </c>
      <c r="E87" s="157"/>
      <c r="F87" s="65">
        <f t="shared" si="20"/>
        <v>5.0000000000000001E-3</v>
      </c>
      <c r="G87" s="65">
        <v>5.0000000000000001E-3</v>
      </c>
      <c r="H87" s="65">
        <v>0</v>
      </c>
      <c r="I87" s="65">
        <v>0</v>
      </c>
      <c r="J87" s="65">
        <v>0</v>
      </c>
      <c r="K87" s="157"/>
      <c r="L87" s="157"/>
    </row>
    <row r="88" spans="2:12" ht="27" customHeight="1" thickBot="1" x14ac:dyDescent="0.3">
      <c r="B88" s="279" t="s">
        <v>234</v>
      </c>
      <c r="C88" s="229" t="s">
        <v>90</v>
      </c>
      <c r="D88" s="22" t="s">
        <v>219</v>
      </c>
      <c r="E88" s="233"/>
      <c r="F88" s="65">
        <f t="shared" si="20"/>
        <v>88</v>
      </c>
      <c r="G88" s="65">
        <v>88</v>
      </c>
      <c r="H88" s="65">
        <v>0</v>
      </c>
      <c r="I88" s="65">
        <v>0</v>
      </c>
      <c r="J88" s="65">
        <v>0</v>
      </c>
      <c r="K88" s="193"/>
      <c r="L88" s="193"/>
    </row>
    <row r="89" spans="2:12" ht="28.5" customHeight="1" thickBot="1" x14ac:dyDescent="0.3">
      <c r="B89" s="156"/>
      <c r="C89" s="295"/>
      <c r="D89" s="22" t="s">
        <v>220</v>
      </c>
      <c r="E89" s="156"/>
      <c r="F89" s="65">
        <f t="shared" si="20"/>
        <v>61</v>
      </c>
      <c r="G89" s="65">
        <v>61</v>
      </c>
      <c r="H89" s="65">
        <v>0</v>
      </c>
      <c r="I89" s="65">
        <v>0</v>
      </c>
      <c r="J89" s="65">
        <v>0</v>
      </c>
      <c r="K89" s="156"/>
      <c r="L89" s="156"/>
    </row>
    <row r="90" spans="2:12" ht="28.5" customHeight="1" thickBot="1" x14ac:dyDescent="0.3">
      <c r="B90" s="156"/>
      <c r="C90" s="295"/>
      <c r="D90" s="22" t="s">
        <v>452</v>
      </c>
      <c r="E90" s="156"/>
      <c r="F90" s="65">
        <f t="shared" si="20"/>
        <v>61</v>
      </c>
      <c r="G90" s="65">
        <v>61</v>
      </c>
      <c r="H90" s="65">
        <v>0</v>
      </c>
      <c r="I90" s="65">
        <v>0</v>
      </c>
      <c r="J90" s="65">
        <v>0</v>
      </c>
      <c r="K90" s="156"/>
      <c r="L90" s="156"/>
    </row>
    <row r="91" spans="2:12" ht="39.75" customHeight="1" thickBot="1" x14ac:dyDescent="0.3">
      <c r="B91" s="157"/>
      <c r="C91" s="296"/>
      <c r="D91" s="22" t="s">
        <v>453</v>
      </c>
      <c r="E91" s="157"/>
      <c r="F91" s="65">
        <f t="shared" si="20"/>
        <v>61</v>
      </c>
      <c r="G91" s="65">
        <v>61</v>
      </c>
      <c r="H91" s="65">
        <v>0</v>
      </c>
      <c r="I91" s="65">
        <v>0</v>
      </c>
      <c r="J91" s="65">
        <v>0</v>
      </c>
      <c r="K91" s="157"/>
      <c r="L91" s="157"/>
    </row>
    <row r="92" spans="2:12" ht="29.25" customHeight="1" thickBot="1" x14ac:dyDescent="0.3">
      <c r="B92" s="279" t="s">
        <v>235</v>
      </c>
      <c r="C92" s="229" t="s">
        <v>91</v>
      </c>
      <c r="D92" s="22" t="s">
        <v>219</v>
      </c>
      <c r="E92" s="233">
        <v>798</v>
      </c>
      <c r="F92" s="65">
        <f t="shared" si="20"/>
        <v>1.8</v>
      </c>
      <c r="G92" s="65">
        <v>1.8</v>
      </c>
      <c r="H92" s="65">
        <v>0</v>
      </c>
      <c r="I92" s="65">
        <v>0</v>
      </c>
      <c r="J92" s="65">
        <v>0</v>
      </c>
      <c r="K92" s="193"/>
      <c r="L92" s="193"/>
    </row>
    <row r="93" spans="2:12" ht="27" customHeight="1" thickBot="1" x14ac:dyDescent="0.3">
      <c r="B93" s="156"/>
      <c r="C93" s="295"/>
      <c r="D93" s="22" t="s">
        <v>220</v>
      </c>
      <c r="E93" s="156"/>
      <c r="F93" s="65">
        <f t="shared" si="20"/>
        <v>0.74</v>
      </c>
      <c r="G93" s="65">
        <v>0.74</v>
      </c>
      <c r="H93" s="65">
        <v>0</v>
      </c>
      <c r="I93" s="65">
        <v>0</v>
      </c>
      <c r="J93" s="65">
        <v>0</v>
      </c>
      <c r="K93" s="156"/>
      <c r="L93" s="156"/>
    </row>
    <row r="94" spans="2:12" ht="29.25" customHeight="1" thickBot="1" x14ac:dyDescent="0.3">
      <c r="B94" s="156"/>
      <c r="C94" s="295"/>
      <c r="D94" s="22" t="s">
        <v>452</v>
      </c>
      <c r="E94" s="156"/>
      <c r="F94" s="65">
        <f t="shared" si="20"/>
        <v>0.74</v>
      </c>
      <c r="G94" s="65">
        <v>0.74</v>
      </c>
      <c r="H94" s="65">
        <v>0</v>
      </c>
      <c r="I94" s="65">
        <v>0</v>
      </c>
      <c r="J94" s="65">
        <v>0</v>
      </c>
      <c r="K94" s="156"/>
      <c r="L94" s="156"/>
    </row>
    <row r="95" spans="2:12" ht="39.75" customHeight="1" thickBot="1" x14ac:dyDescent="0.3">
      <c r="B95" s="157"/>
      <c r="C95" s="296"/>
      <c r="D95" s="22" t="s">
        <v>453</v>
      </c>
      <c r="E95" s="157"/>
      <c r="F95" s="65">
        <f t="shared" si="20"/>
        <v>0.74</v>
      </c>
      <c r="G95" s="65">
        <v>0.74</v>
      </c>
      <c r="H95" s="65">
        <v>0</v>
      </c>
      <c r="I95" s="65">
        <v>0</v>
      </c>
      <c r="J95" s="65">
        <v>0</v>
      </c>
      <c r="K95" s="157"/>
      <c r="L95" s="157"/>
    </row>
    <row r="96" spans="2:12" ht="26.25" customHeight="1" thickBot="1" x14ac:dyDescent="0.3">
      <c r="B96" s="382" t="s">
        <v>236</v>
      </c>
      <c r="C96" s="180" t="s">
        <v>93</v>
      </c>
      <c r="D96" s="82" t="s">
        <v>219</v>
      </c>
      <c r="E96" s="176"/>
      <c r="F96" s="80">
        <f>G96+H96+I96+J96</f>
        <v>2959.3199999999997</v>
      </c>
      <c r="G96" s="80">
        <f>G100+G108</f>
        <v>992.43000000000006</v>
      </c>
      <c r="H96" s="80">
        <f>H100+H108</f>
        <v>1966.8899999999999</v>
      </c>
      <c r="I96" s="80">
        <f>I100+I108</f>
        <v>0</v>
      </c>
      <c r="J96" s="80">
        <f>J100+J108</f>
        <v>0</v>
      </c>
      <c r="K96" s="318"/>
      <c r="L96" s="155" t="s">
        <v>101</v>
      </c>
    </row>
    <row r="97" spans="2:12" ht="28.5" customHeight="1" thickBot="1" x14ac:dyDescent="0.3">
      <c r="B97" s="184"/>
      <c r="C97" s="336"/>
      <c r="D97" s="82" t="s">
        <v>220</v>
      </c>
      <c r="E97" s="184"/>
      <c r="F97" s="80">
        <f t="shared" ref="F97:F99" si="21">G97+H97+I97+J97</f>
        <v>1548.64</v>
      </c>
      <c r="G97" s="80">
        <f t="shared" ref="G97:J99" si="22">G101+G109</f>
        <v>427.42500000000001</v>
      </c>
      <c r="H97" s="80">
        <f t="shared" si="22"/>
        <v>1121.2150000000001</v>
      </c>
      <c r="I97" s="80">
        <f t="shared" si="22"/>
        <v>0</v>
      </c>
      <c r="J97" s="80">
        <f t="shared" si="22"/>
        <v>0</v>
      </c>
      <c r="K97" s="184"/>
      <c r="L97" s="242"/>
    </row>
    <row r="98" spans="2:12" ht="27.75" customHeight="1" thickBot="1" x14ac:dyDescent="0.3">
      <c r="B98" s="184"/>
      <c r="C98" s="336"/>
      <c r="D98" s="82" t="s">
        <v>452</v>
      </c>
      <c r="E98" s="184"/>
      <c r="F98" s="80">
        <f t="shared" si="21"/>
        <v>1547.1480000000001</v>
      </c>
      <c r="G98" s="80">
        <f t="shared" si="22"/>
        <v>425.93300000000005</v>
      </c>
      <c r="H98" s="80">
        <f t="shared" si="22"/>
        <v>1121.2150000000001</v>
      </c>
      <c r="I98" s="80">
        <f t="shared" si="22"/>
        <v>0</v>
      </c>
      <c r="J98" s="80">
        <f t="shared" si="22"/>
        <v>0</v>
      </c>
      <c r="K98" s="184"/>
      <c r="L98" s="242"/>
    </row>
    <row r="99" spans="2:12" ht="39.75" customHeight="1" thickBot="1" x14ac:dyDescent="0.3">
      <c r="B99" s="185"/>
      <c r="C99" s="337"/>
      <c r="D99" s="82" t="s">
        <v>453</v>
      </c>
      <c r="E99" s="185"/>
      <c r="F99" s="80">
        <f t="shared" si="21"/>
        <v>1547.0640000000003</v>
      </c>
      <c r="G99" s="80">
        <f t="shared" si="22"/>
        <v>425.84900000000005</v>
      </c>
      <c r="H99" s="80">
        <f t="shared" si="22"/>
        <v>1121.2150000000001</v>
      </c>
      <c r="I99" s="80">
        <f t="shared" si="22"/>
        <v>0</v>
      </c>
      <c r="J99" s="80">
        <f t="shared" si="22"/>
        <v>0</v>
      </c>
      <c r="K99" s="185"/>
      <c r="L99" s="243"/>
    </row>
    <row r="100" spans="2:12" ht="27.75" customHeight="1" thickBot="1" x14ac:dyDescent="0.3">
      <c r="B100" s="279" t="s">
        <v>290</v>
      </c>
      <c r="C100" s="229" t="s">
        <v>94</v>
      </c>
      <c r="D100" s="22" t="s">
        <v>219</v>
      </c>
      <c r="E100" s="233"/>
      <c r="F100" s="65">
        <f>G100+H100+I100+J100</f>
        <v>0.22</v>
      </c>
      <c r="G100" s="65">
        <f>G104</f>
        <v>0.12</v>
      </c>
      <c r="H100" s="65">
        <f>H104</f>
        <v>0.1</v>
      </c>
      <c r="I100" s="65">
        <f>I104</f>
        <v>0</v>
      </c>
      <c r="J100" s="65">
        <f>J104</f>
        <v>0</v>
      </c>
      <c r="K100" s="385"/>
      <c r="L100" s="193"/>
    </row>
    <row r="101" spans="2:12" ht="27.75" customHeight="1" thickBot="1" x14ac:dyDescent="0.3">
      <c r="B101" s="156"/>
      <c r="C101" s="295"/>
      <c r="D101" s="22" t="s">
        <v>220</v>
      </c>
      <c r="E101" s="156"/>
      <c r="F101" s="65">
        <f t="shared" ref="F101:F103" si="23">G101+H101+I101+J101</f>
        <v>6.5000000000000002E-2</v>
      </c>
      <c r="G101" s="65">
        <f t="shared" ref="G101:J103" si="24">G105</f>
        <v>0.05</v>
      </c>
      <c r="H101" s="65">
        <f t="shared" si="24"/>
        <v>1.4999999999999999E-2</v>
      </c>
      <c r="I101" s="65">
        <f t="shared" si="24"/>
        <v>0</v>
      </c>
      <c r="J101" s="65">
        <f t="shared" si="24"/>
        <v>0</v>
      </c>
      <c r="K101" s="188"/>
      <c r="L101" s="156"/>
    </row>
    <row r="102" spans="2:12" ht="31.5" customHeight="1" thickBot="1" x14ac:dyDescent="0.3">
      <c r="B102" s="156"/>
      <c r="C102" s="295"/>
      <c r="D102" s="22" t="s">
        <v>452</v>
      </c>
      <c r="E102" s="156"/>
      <c r="F102" s="65">
        <f t="shared" si="23"/>
        <v>6.5000000000000002E-2</v>
      </c>
      <c r="G102" s="65">
        <f t="shared" si="24"/>
        <v>0.05</v>
      </c>
      <c r="H102" s="65">
        <f t="shared" si="24"/>
        <v>1.4999999999999999E-2</v>
      </c>
      <c r="I102" s="65">
        <f t="shared" si="24"/>
        <v>0</v>
      </c>
      <c r="J102" s="65">
        <f t="shared" si="24"/>
        <v>0</v>
      </c>
      <c r="K102" s="188"/>
      <c r="L102" s="156"/>
    </row>
    <row r="103" spans="2:12" ht="39.75" customHeight="1" thickBot="1" x14ac:dyDescent="0.3">
      <c r="B103" s="157"/>
      <c r="C103" s="296"/>
      <c r="D103" s="22" t="s">
        <v>453</v>
      </c>
      <c r="E103" s="157"/>
      <c r="F103" s="65">
        <f t="shared" si="23"/>
        <v>6.5000000000000002E-2</v>
      </c>
      <c r="G103" s="65">
        <f t="shared" si="24"/>
        <v>0.05</v>
      </c>
      <c r="H103" s="65">
        <f t="shared" si="24"/>
        <v>1.4999999999999999E-2</v>
      </c>
      <c r="I103" s="65">
        <f t="shared" si="24"/>
        <v>0</v>
      </c>
      <c r="J103" s="65">
        <f t="shared" si="24"/>
        <v>0</v>
      </c>
      <c r="K103" s="189"/>
      <c r="L103" s="157"/>
    </row>
    <row r="104" spans="2:12" ht="27" customHeight="1" thickBot="1" x14ac:dyDescent="0.3">
      <c r="B104" s="279" t="s">
        <v>291</v>
      </c>
      <c r="C104" s="229" t="s">
        <v>486</v>
      </c>
      <c r="D104" s="22" t="s">
        <v>219</v>
      </c>
      <c r="E104" s="233"/>
      <c r="F104" s="65">
        <f>G104+H104+I104+J104</f>
        <v>0.22</v>
      </c>
      <c r="G104" s="65">
        <v>0.12</v>
      </c>
      <c r="H104" s="65">
        <v>0.1</v>
      </c>
      <c r="I104" s="65">
        <v>0</v>
      </c>
      <c r="J104" s="65">
        <v>0</v>
      </c>
      <c r="K104" s="193"/>
      <c r="L104" s="319"/>
    </row>
    <row r="105" spans="2:12" ht="30.75" customHeight="1" thickBot="1" x14ac:dyDescent="0.3">
      <c r="B105" s="156"/>
      <c r="C105" s="295"/>
      <c r="D105" s="22" t="s">
        <v>220</v>
      </c>
      <c r="E105" s="156"/>
      <c r="F105" s="65">
        <f t="shared" ref="F105:F111" si="25">G105+H105+I105+J105</f>
        <v>6.5000000000000002E-2</v>
      </c>
      <c r="G105" s="65">
        <v>0.05</v>
      </c>
      <c r="H105" s="65">
        <v>1.4999999999999999E-2</v>
      </c>
      <c r="I105" s="65">
        <v>0</v>
      </c>
      <c r="J105" s="65">
        <v>0</v>
      </c>
      <c r="K105" s="156"/>
      <c r="L105" s="319"/>
    </row>
    <row r="106" spans="2:12" ht="27.75" customHeight="1" thickBot="1" x14ac:dyDescent="0.3">
      <c r="B106" s="156"/>
      <c r="C106" s="295"/>
      <c r="D106" s="22" t="s">
        <v>452</v>
      </c>
      <c r="E106" s="156"/>
      <c r="F106" s="65">
        <f t="shared" si="25"/>
        <v>6.5000000000000002E-2</v>
      </c>
      <c r="G106" s="65">
        <v>0.05</v>
      </c>
      <c r="H106" s="65">
        <v>1.4999999999999999E-2</v>
      </c>
      <c r="I106" s="65">
        <v>0</v>
      </c>
      <c r="J106" s="65">
        <v>0</v>
      </c>
      <c r="K106" s="156"/>
      <c r="L106" s="319"/>
    </row>
    <row r="107" spans="2:12" ht="39.75" customHeight="1" thickBot="1" x14ac:dyDescent="0.3">
      <c r="B107" s="157"/>
      <c r="C107" s="296"/>
      <c r="D107" s="22" t="s">
        <v>453</v>
      </c>
      <c r="E107" s="157"/>
      <c r="F107" s="65">
        <f t="shared" si="25"/>
        <v>6.5000000000000002E-2</v>
      </c>
      <c r="G107" s="65">
        <v>0.05</v>
      </c>
      <c r="H107" s="65">
        <v>1.4999999999999999E-2</v>
      </c>
      <c r="I107" s="65">
        <v>0</v>
      </c>
      <c r="J107" s="65">
        <v>0</v>
      </c>
      <c r="K107" s="157"/>
      <c r="L107" s="319"/>
    </row>
    <row r="108" spans="2:12" ht="27" customHeight="1" thickBot="1" x14ac:dyDescent="0.3">
      <c r="B108" s="279" t="s">
        <v>292</v>
      </c>
      <c r="C108" s="229" t="s">
        <v>95</v>
      </c>
      <c r="D108" s="22" t="s">
        <v>219</v>
      </c>
      <c r="E108" s="233"/>
      <c r="F108" s="65">
        <f t="shared" si="25"/>
        <v>2959.1</v>
      </c>
      <c r="G108" s="65">
        <f>G112+G116+G120</f>
        <v>992.31000000000006</v>
      </c>
      <c r="H108" s="65">
        <v>1966.79</v>
      </c>
      <c r="I108" s="65">
        <f>I112+I116+I120</f>
        <v>0</v>
      </c>
      <c r="J108" s="65">
        <f>J112+J116+J120</f>
        <v>0</v>
      </c>
      <c r="K108" s="194" t="s">
        <v>184</v>
      </c>
      <c r="L108" s="156"/>
    </row>
    <row r="109" spans="2:12" ht="25.5" customHeight="1" thickBot="1" x14ac:dyDescent="0.3">
      <c r="B109" s="156"/>
      <c r="C109" s="295"/>
      <c r="D109" s="22" t="s">
        <v>220</v>
      </c>
      <c r="E109" s="156"/>
      <c r="F109" s="65">
        <f t="shared" si="25"/>
        <v>1548.575</v>
      </c>
      <c r="G109" s="65">
        <f t="shared" ref="G109:J111" si="26">G113+G117+G121</f>
        <v>427.375</v>
      </c>
      <c r="H109" s="65">
        <v>1121.2</v>
      </c>
      <c r="I109" s="65">
        <f t="shared" si="26"/>
        <v>0</v>
      </c>
      <c r="J109" s="65">
        <f t="shared" si="26"/>
        <v>0</v>
      </c>
      <c r="K109" s="252"/>
      <c r="L109" s="156"/>
    </row>
    <row r="110" spans="2:12" ht="28.5" customHeight="1" thickBot="1" x14ac:dyDescent="0.3">
      <c r="B110" s="156"/>
      <c r="C110" s="295"/>
      <c r="D110" s="22" t="s">
        <v>452</v>
      </c>
      <c r="E110" s="156"/>
      <c r="F110" s="65">
        <f t="shared" si="25"/>
        <v>1547.0830000000001</v>
      </c>
      <c r="G110" s="65">
        <f t="shared" si="26"/>
        <v>425.88300000000004</v>
      </c>
      <c r="H110" s="65">
        <v>1121.2</v>
      </c>
      <c r="I110" s="65">
        <f t="shared" si="26"/>
        <v>0</v>
      </c>
      <c r="J110" s="65">
        <f t="shared" si="26"/>
        <v>0</v>
      </c>
      <c r="K110" s="252"/>
      <c r="L110" s="156"/>
    </row>
    <row r="111" spans="2:12" ht="39.75" customHeight="1" thickBot="1" x14ac:dyDescent="0.3">
      <c r="B111" s="157"/>
      <c r="C111" s="296"/>
      <c r="D111" s="22" t="s">
        <v>453</v>
      </c>
      <c r="E111" s="157"/>
      <c r="F111" s="65">
        <f t="shared" si="25"/>
        <v>1546.999</v>
      </c>
      <c r="G111" s="65">
        <f t="shared" si="26"/>
        <v>425.79900000000004</v>
      </c>
      <c r="H111" s="65">
        <v>1121.2</v>
      </c>
      <c r="I111" s="65">
        <f t="shared" si="26"/>
        <v>0</v>
      </c>
      <c r="J111" s="65">
        <f t="shared" si="26"/>
        <v>0</v>
      </c>
      <c r="K111" s="252"/>
      <c r="L111" s="157"/>
    </row>
    <row r="112" spans="2:12" ht="26.25" customHeight="1" thickBot="1" x14ac:dyDescent="0.3">
      <c r="B112" s="279" t="s">
        <v>293</v>
      </c>
      <c r="C112" s="229" t="s">
        <v>96</v>
      </c>
      <c r="D112" s="22" t="s">
        <v>219</v>
      </c>
      <c r="E112" s="233">
        <v>191</v>
      </c>
      <c r="F112" s="65">
        <f>G112+H112+I112+J112</f>
        <v>25.1</v>
      </c>
      <c r="G112" s="65">
        <v>25.1</v>
      </c>
      <c r="H112" s="65">
        <v>0</v>
      </c>
      <c r="I112" s="65">
        <v>0</v>
      </c>
      <c r="J112" s="65">
        <v>0</v>
      </c>
      <c r="K112" s="193"/>
      <c r="L112" s="193"/>
    </row>
    <row r="113" spans="2:12" ht="29.25" customHeight="1" thickBot="1" x14ac:dyDescent="0.3">
      <c r="B113" s="156"/>
      <c r="C113" s="295"/>
      <c r="D113" s="22" t="s">
        <v>220</v>
      </c>
      <c r="E113" s="156"/>
      <c r="F113" s="65">
        <f t="shared" ref="F113:F115" si="27">G113+H113+I113+J113</f>
        <v>12.07</v>
      </c>
      <c r="G113" s="65">
        <v>12.07</v>
      </c>
      <c r="H113" s="65">
        <v>0</v>
      </c>
      <c r="I113" s="65">
        <v>0</v>
      </c>
      <c r="J113" s="65">
        <v>0</v>
      </c>
      <c r="K113" s="156"/>
      <c r="L113" s="156"/>
    </row>
    <row r="114" spans="2:12" ht="27" customHeight="1" thickBot="1" x14ac:dyDescent="0.3">
      <c r="B114" s="156"/>
      <c r="C114" s="295"/>
      <c r="D114" s="22" t="s">
        <v>452</v>
      </c>
      <c r="E114" s="156"/>
      <c r="F114" s="65">
        <f t="shared" si="27"/>
        <v>10.788</v>
      </c>
      <c r="G114" s="65">
        <v>10.788</v>
      </c>
      <c r="H114" s="65">
        <v>0</v>
      </c>
      <c r="I114" s="65">
        <v>0</v>
      </c>
      <c r="J114" s="65">
        <v>0</v>
      </c>
      <c r="K114" s="156"/>
      <c r="L114" s="156"/>
    </row>
    <row r="115" spans="2:12" ht="39.75" customHeight="1" thickBot="1" x14ac:dyDescent="0.3">
      <c r="B115" s="157"/>
      <c r="C115" s="296"/>
      <c r="D115" s="22" t="s">
        <v>453</v>
      </c>
      <c r="E115" s="157"/>
      <c r="F115" s="65">
        <f t="shared" si="27"/>
        <v>10.786</v>
      </c>
      <c r="G115" s="65">
        <v>10.786</v>
      </c>
      <c r="H115" s="65">
        <v>0</v>
      </c>
      <c r="I115" s="65">
        <v>0</v>
      </c>
      <c r="J115" s="65">
        <v>0</v>
      </c>
      <c r="K115" s="157"/>
      <c r="L115" s="157"/>
    </row>
    <row r="116" spans="2:12" ht="28.5" customHeight="1" thickBot="1" x14ac:dyDescent="0.3">
      <c r="B116" s="279" t="s">
        <v>294</v>
      </c>
      <c r="C116" s="229" t="s">
        <v>97</v>
      </c>
      <c r="D116" s="22" t="s">
        <v>219</v>
      </c>
      <c r="E116" s="233">
        <v>193</v>
      </c>
      <c r="F116" s="65">
        <f>G116+H116+I116+J116</f>
        <v>950.51</v>
      </c>
      <c r="G116" s="65">
        <v>950.51</v>
      </c>
      <c r="H116" s="65">
        <v>0</v>
      </c>
      <c r="I116" s="65">
        <v>0</v>
      </c>
      <c r="J116" s="65">
        <v>0</v>
      </c>
      <c r="K116" s="193"/>
      <c r="L116" s="193"/>
    </row>
    <row r="117" spans="2:12" ht="29.25" customHeight="1" thickBot="1" x14ac:dyDescent="0.3">
      <c r="B117" s="156"/>
      <c r="C117" s="295"/>
      <c r="D117" s="22" t="s">
        <v>220</v>
      </c>
      <c r="E117" s="156"/>
      <c r="F117" s="65">
        <f t="shared" ref="F117:F127" si="28">G117+H117+I117+J117</f>
        <v>407.54500000000002</v>
      </c>
      <c r="G117" s="65">
        <v>407.54500000000002</v>
      </c>
      <c r="H117" s="65">
        <v>0</v>
      </c>
      <c r="I117" s="65">
        <v>0</v>
      </c>
      <c r="J117" s="65">
        <v>0</v>
      </c>
      <c r="K117" s="156"/>
      <c r="L117" s="156"/>
    </row>
    <row r="118" spans="2:12" ht="32.25" customHeight="1" thickBot="1" x14ac:dyDescent="0.3">
      <c r="B118" s="156"/>
      <c r="C118" s="295"/>
      <c r="D118" s="22" t="s">
        <v>452</v>
      </c>
      <c r="E118" s="156"/>
      <c r="F118" s="65">
        <f t="shared" si="28"/>
        <v>407.54500000000002</v>
      </c>
      <c r="G118" s="65">
        <v>407.54500000000002</v>
      </c>
      <c r="H118" s="65">
        <v>0</v>
      </c>
      <c r="I118" s="65">
        <v>0</v>
      </c>
      <c r="J118" s="65">
        <v>0</v>
      </c>
      <c r="K118" s="156"/>
      <c r="L118" s="156"/>
    </row>
    <row r="119" spans="2:12" ht="39.75" customHeight="1" thickBot="1" x14ac:dyDescent="0.3">
      <c r="B119" s="157"/>
      <c r="C119" s="296"/>
      <c r="D119" s="22" t="s">
        <v>453</v>
      </c>
      <c r="E119" s="157"/>
      <c r="F119" s="65">
        <f t="shared" si="28"/>
        <v>407.46300000000002</v>
      </c>
      <c r="G119" s="65">
        <v>407.46300000000002</v>
      </c>
      <c r="H119" s="65">
        <v>0</v>
      </c>
      <c r="I119" s="65">
        <v>0</v>
      </c>
      <c r="J119" s="65">
        <v>0</v>
      </c>
      <c r="K119" s="157"/>
      <c r="L119" s="157"/>
    </row>
    <row r="120" spans="2:12" ht="28.5" customHeight="1" thickBot="1" x14ac:dyDescent="0.3">
      <c r="B120" s="279" t="s">
        <v>295</v>
      </c>
      <c r="C120" s="229" t="s">
        <v>98</v>
      </c>
      <c r="D120" s="22" t="s">
        <v>219</v>
      </c>
      <c r="E120" s="233">
        <v>206</v>
      </c>
      <c r="F120" s="65">
        <f t="shared" si="28"/>
        <v>16.7</v>
      </c>
      <c r="G120" s="65">
        <v>16.7</v>
      </c>
      <c r="H120" s="65">
        <v>0</v>
      </c>
      <c r="I120" s="65">
        <v>0</v>
      </c>
      <c r="J120" s="65">
        <v>0</v>
      </c>
      <c r="K120" s="193"/>
      <c r="L120" s="193"/>
    </row>
    <row r="121" spans="2:12" ht="30" customHeight="1" thickBot="1" x14ac:dyDescent="0.3">
      <c r="B121" s="156"/>
      <c r="C121" s="295"/>
      <c r="D121" s="22" t="s">
        <v>220</v>
      </c>
      <c r="E121" s="156"/>
      <c r="F121" s="65">
        <f t="shared" si="28"/>
        <v>7.76</v>
      </c>
      <c r="G121" s="65">
        <v>7.76</v>
      </c>
      <c r="H121" s="65">
        <v>0</v>
      </c>
      <c r="I121" s="65">
        <v>0</v>
      </c>
      <c r="J121" s="65">
        <v>0</v>
      </c>
      <c r="K121" s="156"/>
      <c r="L121" s="156"/>
    </row>
    <row r="122" spans="2:12" ht="30.75" customHeight="1" thickBot="1" x14ac:dyDescent="0.3">
      <c r="B122" s="156"/>
      <c r="C122" s="295"/>
      <c r="D122" s="22" t="s">
        <v>452</v>
      </c>
      <c r="E122" s="156"/>
      <c r="F122" s="65">
        <f t="shared" si="28"/>
        <v>7.55</v>
      </c>
      <c r="G122" s="65">
        <v>7.55</v>
      </c>
      <c r="H122" s="65">
        <v>0</v>
      </c>
      <c r="I122" s="65">
        <v>0</v>
      </c>
      <c r="J122" s="65">
        <v>0</v>
      </c>
      <c r="K122" s="156"/>
      <c r="L122" s="156"/>
    </row>
    <row r="123" spans="2:12" ht="39.75" customHeight="1" thickBot="1" x14ac:dyDescent="0.3">
      <c r="B123" s="157"/>
      <c r="C123" s="296"/>
      <c r="D123" s="22" t="s">
        <v>453</v>
      </c>
      <c r="E123" s="157"/>
      <c r="F123" s="65">
        <f t="shared" si="28"/>
        <v>7.55</v>
      </c>
      <c r="G123" s="65">
        <v>7.55</v>
      </c>
      <c r="H123" s="65">
        <v>0</v>
      </c>
      <c r="I123" s="65">
        <v>0</v>
      </c>
      <c r="J123" s="65">
        <v>0</v>
      </c>
      <c r="K123" s="157"/>
      <c r="L123" s="157"/>
    </row>
    <row r="124" spans="2:12" ht="24.75" customHeight="1" thickBot="1" x14ac:dyDescent="0.3">
      <c r="B124" s="382" t="s">
        <v>237</v>
      </c>
      <c r="C124" s="180" t="s">
        <v>99</v>
      </c>
      <c r="D124" s="82" t="s">
        <v>219</v>
      </c>
      <c r="E124" s="176">
        <v>311</v>
      </c>
      <c r="F124" s="80">
        <f t="shared" si="28"/>
        <v>10.600000000000001</v>
      </c>
      <c r="G124" s="80">
        <f>G128+G132</f>
        <v>0</v>
      </c>
      <c r="H124" s="80">
        <f>H128+H132</f>
        <v>10.600000000000001</v>
      </c>
      <c r="I124" s="80">
        <f>I128+I132</f>
        <v>0</v>
      </c>
      <c r="J124" s="80">
        <f>J128+J132</f>
        <v>0</v>
      </c>
      <c r="K124" s="318"/>
      <c r="L124" s="155" t="s">
        <v>100</v>
      </c>
    </row>
    <row r="125" spans="2:12" ht="27" customHeight="1" thickBot="1" x14ac:dyDescent="0.3">
      <c r="B125" s="184"/>
      <c r="C125" s="336"/>
      <c r="D125" s="82" t="s">
        <v>220</v>
      </c>
      <c r="E125" s="184"/>
      <c r="F125" s="80">
        <f t="shared" si="28"/>
        <v>4.5999999999999996</v>
      </c>
      <c r="G125" s="80">
        <f t="shared" ref="G125:J127" si="29">G129+G133</f>
        <v>0</v>
      </c>
      <c r="H125" s="80">
        <f t="shared" si="29"/>
        <v>4.5999999999999996</v>
      </c>
      <c r="I125" s="80">
        <f t="shared" si="29"/>
        <v>0</v>
      </c>
      <c r="J125" s="80">
        <f t="shared" si="29"/>
        <v>0</v>
      </c>
      <c r="K125" s="184"/>
      <c r="L125" s="242"/>
    </row>
    <row r="126" spans="2:12" ht="30" customHeight="1" thickBot="1" x14ac:dyDescent="0.3">
      <c r="B126" s="184"/>
      <c r="C126" s="336"/>
      <c r="D126" s="82" t="s">
        <v>452</v>
      </c>
      <c r="E126" s="184"/>
      <c r="F126" s="80">
        <f t="shared" si="28"/>
        <v>4.5999999999999996</v>
      </c>
      <c r="G126" s="80">
        <f t="shared" si="29"/>
        <v>0</v>
      </c>
      <c r="H126" s="80">
        <f t="shared" si="29"/>
        <v>4.5999999999999996</v>
      </c>
      <c r="I126" s="80">
        <f t="shared" si="29"/>
        <v>0</v>
      </c>
      <c r="J126" s="80">
        <f t="shared" si="29"/>
        <v>0</v>
      </c>
      <c r="K126" s="184"/>
      <c r="L126" s="242"/>
    </row>
    <row r="127" spans="2:12" ht="39.75" customHeight="1" thickBot="1" x14ac:dyDescent="0.3">
      <c r="B127" s="185"/>
      <c r="C127" s="337"/>
      <c r="D127" s="82" t="s">
        <v>453</v>
      </c>
      <c r="E127" s="185"/>
      <c r="F127" s="80">
        <f t="shared" si="28"/>
        <v>4.5999999999999996</v>
      </c>
      <c r="G127" s="80">
        <f t="shared" si="29"/>
        <v>0</v>
      </c>
      <c r="H127" s="80">
        <f t="shared" si="29"/>
        <v>4.5999999999999996</v>
      </c>
      <c r="I127" s="80">
        <f t="shared" si="29"/>
        <v>0</v>
      </c>
      <c r="J127" s="80">
        <f t="shared" si="29"/>
        <v>0</v>
      </c>
      <c r="K127" s="185"/>
      <c r="L127" s="243"/>
    </row>
    <row r="128" spans="2:12" ht="25.5" customHeight="1" thickBot="1" x14ac:dyDescent="0.3">
      <c r="B128" s="279" t="s">
        <v>482</v>
      </c>
      <c r="C128" s="229" t="s">
        <v>483</v>
      </c>
      <c r="D128" s="22" t="s">
        <v>219</v>
      </c>
      <c r="E128" s="233"/>
      <c r="F128" s="65">
        <f t="shared" ref="F128:F135" si="30">G128+H128+I128+J128</f>
        <v>4.2</v>
      </c>
      <c r="G128" s="65">
        <v>0</v>
      </c>
      <c r="H128" s="65">
        <v>4.2</v>
      </c>
      <c r="I128" s="65">
        <v>0</v>
      </c>
      <c r="J128" s="65">
        <v>0</v>
      </c>
      <c r="K128" s="394"/>
      <c r="L128" s="211" t="s">
        <v>100</v>
      </c>
    </row>
    <row r="129" spans="2:12" ht="28.5" customHeight="1" thickBot="1" x14ac:dyDescent="0.3">
      <c r="B129" s="366"/>
      <c r="C129" s="392"/>
      <c r="D129" s="22" t="s">
        <v>220</v>
      </c>
      <c r="E129" s="366"/>
      <c r="F129" s="65">
        <f t="shared" si="30"/>
        <v>3</v>
      </c>
      <c r="G129" s="65">
        <v>0</v>
      </c>
      <c r="H129" s="65">
        <v>3</v>
      </c>
      <c r="I129" s="65">
        <v>0</v>
      </c>
      <c r="J129" s="65">
        <v>0</v>
      </c>
      <c r="K129" s="366"/>
      <c r="L129" s="214"/>
    </row>
    <row r="130" spans="2:12" ht="28.5" customHeight="1" thickBot="1" x14ac:dyDescent="0.3">
      <c r="B130" s="366"/>
      <c r="C130" s="392"/>
      <c r="D130" s="22" t="s">
        <v>452</v>
      </c>
      <c r="E130" s="366"/>
      <c r="F130" s="65">
        <f t="shared" si="30"/>
        <v>3</v>
      </c>
      <c r="G130" s="65">
        <v>0</v>
      </c>
      <c r="H130" s="65">
        <v>3</v>
      </c>
      <c r="I130" s="65">
        <v>0</v>
      </c>
      <c r="J130" s="65">
        <v>0</v>
      </c>
      <c r="K130" s="366"/>
      <c r="L130" s="214"/>
    </row>
    <row r="131" spans="2:12" ht="39.75" customHeight="1" thickBot="1" x14ac:dyDescent="0.3">
      <c r="B131" s="367"/>
      <c r="C131" s="393"/>
      <c r="D131" s="22" t="s">
        <v>453</v>
      </c>
      <c r="E131" s="367"/>
      <c r="F131" s="65">
        <f t="shared" si="30"/>
        <v>3</v>
      </c>
      <c r="G131" s="65">
        <v>0</v>
      </c>
      <c r="H131" s="65">
        <v>3</v>
      </c>
      <c r="I131" s="65">
        <v>0</v>
      </c>
      <c r="J131" s="65">
        <v>0</v>
      </c>
      <c r="K131" s="367"/>
      <c r="L131" s="215"/>
    </row>
    <row r="132" spans="2:12" ht="27" customHeight="1" thickBot="1" x14ac:dyDescent="0.3">
      <c r="B132" s="279" t="s">
        <v>485</v>
      </c>
      <c r="C132" s="229" t="s">
        <v>484</v>
      </c>
      <c r="D132" s="22" t="s">
        <v>219</v>
      </c>
      <c r="E132" s="233"/>
      <c r="F132" s="65">
        <f t="shared" si="30"/>
        <v>6.4</v>
      </c>
      <c r="G132" s="65">
        <v>0</v>
      </c>
      <c r="H132" s="65">
        <v>6.4</v>
      </c>
      <c r="I132" s="65">
        <v>0</v>
      </c>
      <c r="J132" s="65">
        <v>0</v>
      </c>
      <c r="K132" s="394"/>
      <c r="L132" s="211" t="s">
        <v>100</v>
      </c>
    </row>
    <row r="133" spans="2:12" ht="28.5" customHeight="1" thickBot="1" x14ac:dyDescent="0.3">
      <c r="B133" s="366"/>
      <c r="C133" s="392"/>
      <c r="D133" s="22" t="s">
        <v>220</v>
      </c>
      <c r="E133" s="366"/>
      <c r="F133" s="65">
        <f t="shared" si="30"/>
        <v>1.6</v>
      </c>
      <c r="G133" s="65">
        <v>0</v>
      </c>
      <c r="H133" s="65">
        <v>1.6</v>
      </c>
      <c r="I133" s="65">
        <v>0</v>
      </c>
      <c r="J133" s="65">
        <v>0</v>
      </c>
      <c r="K133" s="366"/>
      <c r="L133" s="214"/>
    </row>
    <row r="134" spans="2:12" ht="31.5" customHeight="1" thickBot="1" x14ac:dyDescent="0.3">
      <c r="B134" s="366"/>
      <c r="C134" s="392"/>
      <c r="D134" s="22" t="s">
        <v>452</v>
      </c>
      <c r="E134" s="366"/>
      <c r="F134" s="65">
        <f t="shared" si="30"/>
        <v>1.6</v>
      </c>
      <c r="G134" s="65">
        <v>0</v>
      </c>
      <c r="H134" s="65">
        <v>1.6</v>
      </c>
      <c r="I134" s="65">
        <v>0</v>
      </c>
      <c r="J134" s="65">
        <v>0</v>
      </c>
      <c r="K134" s="366"/>
      <c r="L134" s="214"/>
    </row>
    <row r="135" spans="2:12" ht="39.75" customHeight="1" thickBot="1" x14ac:dyDescent="0.3">
      <c r="B135" s="367"/>
      <c r="C135" s="393"/>
      <c r="D135" s="22" t="s">
        <v>453</v>
      </c>
      <c r="E135" s="367"/>
      <c r="F135" s="65">
        <f t="shared" si="30"/>
        <v>1.6</v>
      </c>
      <c r="G135" s="65">
        <v>0</v>
      </c>
      <c r="H135" s="65">
        <v>1.6</v>
      </c>
      <c r="I135" s="65">
        <v>0</v>
      </c>
      <c r="J135" s="65">
        <v>0</v>
      </c>
      <c r="K135" s="367"/>
      <c r="L135" s="215"/>
    </row>
    <row r="136" spans="2:12" ht="27.75" customHeight="1" thickBot="1" x14ac:dyDescent="0.3">
      <c r="B136" s="269">
        <v>4</v>
      </c>
      <c r="C136" s="269" t="s">
        <v>487</v>
      </c>
      <c r="D136" s="109" t="s">
        <v>219</v>
      </c>
      <c r="E136" s="269"/>
      <c r="F136" s="108">
        <f>G136+H136+I136+J136</f>
        <v>80.477000000000004</v>
      </c>
      <c r="G136" s="108">
        <f>G140+G148</f>
        <v>63.955000000000013</v>
      </c>
      <c r="H136" s="108">
        <f>H140+H148</f>
        <v>14.802</v>
      </c>
      <c r="I136" s="108">
        <f>I140+I148</f>
        <v>1.0900000000000001</v>
      </c>
      <c r="J136" s="108">
        <f>J140+J148</f>
        <v>0.63</v>
      </c>
      <c r="K136" s="216"/>
      <c r="L136" s="216"/>
    </row>
    <row r="137" spans="2:12" ht="27.75" customHeight="1" thickBot="1" x14ac:dyDescent="0.3">
      <c r="B137" s="269"/>
      <c r="C137" s="269"/>
      <c r="D137" s="109" t="s">
        <v>220</v>
      </c>
      <c r="E137" s="269"/>
      <c r="F137" s="108">
        <f t="shared" ref="F137:F139" si="31">G137+H137+I137+J137</f>
        <v>19.192</v>
      </c>
      <c r="G137" s="108">
        <f t="shared" ref="G137:J139" si="32">G141+G149</f>
        <v>18.239000000000001</v>
      </c>
      <c r="H137" s="108">
        <f t="shared" si="32"/>
        <v>0.95299999999999996</v>
      </c>
      <c r="I137" s="108">
        <f t="shared" si="32"/>
        <v>0</v>
      </c>
      <c r="J137" s="108">
        <f t="shared" si="32"/>
        <v>0</v>
      </c>
      <c r="K137" s="265"/>
      <c r="L137" s="265"/>
    </row>
    <row r="138" spans="2:12" ht="29.25" customHeight="1" thickBot="1" x14ac:dyDescent="0.3">
      <c r="B138" s="269"/>
      <c r="C138" s="269"/>
      <c r="D138" s="109" t="s">
        <v>454</v>
      </c>
      <c r="E138" s="269"/>
      <c r="F138" s="108">
        <f t="shared" si="31"/>
        <v>19.592000000000002</v>
      </c>
      <c r="G138" s="108">
        <f t="shared" si="32"/>
        <v>18.239000000000001</v>
      </c>
      <c r="H138" s="108">
        <f t="shared" si="32"/>
        <v>1.353</v>
      </c>
      <c r="I138" s="108">
        <f t="shared" si="32"/>
        <v>0</v>
      </c>
      <c r="J138" s="108">
        <f t="shared" si="32"/>
        <v>0</v>
      </c>
      <c r="K138" s="265"/>
      <c r="L138" s="265"/>
    </row>
    <row r="139" spans="2:12" ht="39.75" customHeight="1" thickBot="1" x14ac:dyDescent="0.3">
      <c r="B139" s="269"/>
      <c r="C139" s="269"/>
      <c r="D139" s="109" t="s">
        <v>455</v>
      </c>
      <c r="E139" s="269"/>
      <c r="F139" s="108">
        <f t="shared" si="31"/>
        <v>1.222</v>
      </c>
      <c r="G139" s="108">
        <f t="shared" si="32"/>
        <v>1.1259999999999999</v>
      </c>
      <c r="H139" s="108">
        <f t="shared" si="32"/>
        <v>9.6000000000000002E-2</v>
      </c>
      <c r="I139" s="108">
        <f t="shared" si="32"/>
        <v>0</v>
      </c>
      <c r="J139" s="108">
        <f t="shared" si="32"/>
        <v>0</v>
      </c>
      <c r="K139" s="266"/>
      <c r="L139" s="266"/>
    </row>
    <row r="140" spans="2:12" ht="26.25" customHeight="1" thickBot="1" x14ac:dyDescent="0.3">
      <c r="B140" s="234" t="s">
        <v>40</v>
      </c>
      <c r="C140" s="238" t="s">
        <v>169</v>
      </c>
      <c r="D140" s="84" t="s">
        <v>219</v>
      </c>
      <c r="E140" s="281"/>
      <c r="F140" s="78">
        <f>G140+H140+I140+J140</f>
        <v>21.982000000000003</v>
      </c>
      <c r="G140" s="78">
        <f t="shared" ref="G140:J143" si="33">G144</f>
        <v>20.443000000000001</v>
      </c>
      <c r="H140" s="78">
        <f t="shared" si="33"/>
        <v>1.5389999999999999</v>
      </c>
      <c r="I140" s="78">
        <f t="shared" si="33"/>
        <v>0</v>
      </c>
      <c r="J140" s="78">
        <f t="shared" si="33"/>
        <v>0</v>
      </c>
      <c r="K140" s="318"/>
      <c r="L140" s="155" t="s">
        <v>68</v>
      </c>
    </row>
    <row r="141" spans="2:12" ht="27" customHeight="1" thickBot="1" x14ac:dyDescent="0.3">
      <c r="B141" s="242"/>
      <c r="C141" s="238"/>
      <c r="D141" s="84" t="s">
        <v>220</v>
      </c>
      <c r="E141" s="184"/>
      <c r="F141" s="78">
        <f t="shared" ref="F141:F143" si="34">G141+H141+I141+J141</f>
        <v>5.468</v>
      </c>
      <c r="G141" s="78">
        <f t="shared" si="33"/>
        <v>5.468</v>
      </c>
      <c r="H141" s="78">
        <f t="shared" si="33"/>
        <v>0</v>
      </c>
      <c r="I141" s="78">
        <f t="shared" si="33"/>
        <v>0</v>
      </c>
      <c r="J141" s="78">
        <f t="shared" si="33"/>
        <v>0</v>
      </c>
      <c r="K141" s="184"/>
      <c r="L141" s="242"/>
    </row>
    <row r="142" spans="2:12" ht="32.25" customHeight="1" thickBot="1" x14ac:dyDescent="0.3">
      <c r="B142" s="242"/>
      <c r="C142" s="238"/>
      <c r="D142" s="84" t="s">
        <v>454</v>
      </c>
      <c r="E142" s="184"/>
      <c r="F142" s="78">
        <f t="shared" si="34"/>
        <v>5.8680000000000003</v>
      </c>
      <c r="G142" s="78">
        <f t="shared" si="33"/>
        <v>5.468</v>
      </c>
      <c r="H142" s="78">
        <f t="shared" si="33"/>
        <v>0.4</v>
      </c>
      <c r="I142" s="78">
        <f t="shared" si="33"/>
        <v>0</v>
      </c>
      <c r="J142" s="78">
        <f t="shared" si="33"/>
        <v>0</v>
      </c>
      <c r="K142" s="184"/>
      <c r="L142" s="242"/>
    </row>
    <row r="143" spans="2:12" ht="39.75" customHeight="1" thickBot="1" x14ac:dyDescent="0.3">
      <c r="B143" s="243"/>
      <c r="C143" s="238"/>
      <c r="D143" s="84" t="s">
        <v>455</v>
      </c>
      <c r="E143" s="185"/>
      <c r="F143" s="78">
        <f t="shared" si="34"/>
        <v>0.98199999999999998</v>
      </c>
      <c r="G143" s="78">
        <f t="shared" si="33"/>
        <v>0.95</v>
      </c>
      <c r="H143" s="78">
        <f t="shared" si="33"/>
        <v>3.2000000000000001E-2</v>
      </c>
      <c r="I143" s="78">
        <f t="shared" si="33"/>
        <v>0</v>
      </c>
      <c r="J143" s="78">
        <f t="shared" si="33"/>
        <v>0</v>
      </c>
      <c r="K143" s="185"/>
      <c r="L143" s="243"/>
    </row>
    <row r="144" spans="2:12" ht="40.5" customHeight="1" thickBot="1" x14ac:dyDescent="0.3">
      <c r="B144" s="254" t="s">
        <v>44</v>
      </c>
      <c r="C144" s="190" t="s">
        <v>170</v>
      </c>
      <c r="D144" s="17" t="s">
        <v>219</v>
      </c>
      <c r="E144" s="192"/>
      <c r="F144" s="66">
        <f>G144+H144+I144+J144</f>
        <v>21.982000000000003</v>
      </c>
      <c r="G144" s="66">
        <v>20.443000000000001</v>
      </c>
      <c r="H144" s="66">
        <v>1.5389999999999999</v>
      </c>
      <c r="I144" s="66">
        <v>0</v>
      </c>
      <c r="J144" s="66">
        <v>0</v>
      </c>
      <c r="K144" s="211" t="s">
        <v>493</v>
      </c>
      <c r="L144" s="211" t="s">
        <v>68</v>
      </c>
    </row>
    <row r="145" spans="2:12" ht="33.75" customHeight="1" thickBot="1" x14ac:dyDescent="0.3">
      <c r="B145" s="214"/>
      <c r="C145" s="190"/>
      <c r="D145" s="17" t="s">
        <v>220</v>
      </c>
      <c r="E145" s="156"/>
      <c r="F145" s="66">
        <f t="shared" ref="F145:F147" si="35">G145+H145+I145+J145</f>
        <v>5.468</v>
      </c>
      <c r="G145" s="66">
        <v>5.468</v>
      </c>
      <c r="H145" s="66">
        <v>0</v>
      </c>
      <c r="I145" s="66">
        <v>0</v>
      </c>
      <c r="J145" s="66">
        <v>0</v>
      </c>
      <c r="K145" s="214"/>
      <c r="L145" s="214"/>
    </row>
    <row r="146" spans="2:12" ht="39" customHeight="1" thickBot="1" x14ac:dyDescent="0.3">
      <c r="B146" s="214"/>
      <c r="C146" s="190"/>
      <c r="D146" s="17" t="s">
        <v>454</v>
      </c>
      <c r="E146" s="156"/>
      <c r="F146" s="66">
        <f t="shared" si="35"/>
        <v>5.8680000000000003</v>
      </c>
      <c r="G146" s="66">
        <v>5.468</v>
      </c>
      <c r="H146" s="66">
        <v>0.4</v>
      </c>
      <c r="I146" s="66">
        <v>0</v>
      </c>
      <c r="J146" s="66">
        <v>0</v>
      </c>
      <c r="K146" s="214"/>
      <c r="L146" s="214"/>
    </row>
    <row r="147" spans="2:12" ht="42" customHeight="1" thickBot="1" x14ac:dyDescent="0.3">
      <c r="B147" s="215"/>
      <c r="C147" s="190"/>
      <c r="D147" s="17" t="s">
        <v>455</v>
      </c>
      <c r="E147" s="157"/>
      <c r="F147" s="66">
        <f t="shared" si="35"/>
        <v>0.98199999999999998</v>
      </c>
      <c r="G147" s="66">
        <v>0.95</v>
      </c>
      <c r="H147" s="66">
        <v>3.2000000000000001E-2</v>
      </c>
      <c r="I147" s="66">
        <v>0</v>
      </c>
      <c r="J147" s="66">
        <v>0</v>
      </c>
      <c r="K147" s="215"/>
      <c r="L147" s="215"/>
    </row>
    <row r="148" spans="2:12" ht="26.25" customHeight="1" thickBot="1" x14ac:dyDescent="0.3">
      <c r="B148" s="359" t="s">
        <v>64</v>
      </c>
      <c r="C148" s="373" t="s">
        <v>74</v>
      </c>
      <c r="D148" s="84" t="s">
        <v>219</v>
      </c>
      <c r="E148" s="281"/>
      <c r="F148" s="78">
        <f t="shared" ref="F148:F151" si="36">G148+H148+I148+J148</f>
        <v>58.495000000000012</v>
      </c>
      <c r="G148" s="78">
        <f>G152</f>
        <v>43.512000000000008</v>
      </c>
      <c r="H148" s="78">
        <f>H152</f>
        <v>13.263</v>
      </c>
      <c r="I148" s="78">
        <f>I152</f>
        <v>1.0900000000000001</v>
      </c>
      <c r="J148" s="78">
        <f>J152</f>
        <v>0.63</v>
      </c>
      <c r="K148" s="318"/>
      <c r="L148" s="155" t="s">
        <v>197</v>
      </c>
    </row>
    <row r="149" spans="2:12" ht="26.25" customHeight="1" thickBot="1" x14ac:dyDescent="0.3">
      <c r="B149" s="172"/>
      <c r="C149" s="336"/>
      <c r="D149" s="84" t="s">
        <v>220</v>
      </c>
      <c r="E149" s="156"/>
      <c r="F149" s="78">
        <f t="shared" si="36"/>
        <v>13.724</v>
      </c>
      <c r="G149" s="78">
        <f t="shared" ref="G149:J151" si="37">G153</f>
        <v>12.771000000000001</v>
      </c>
      <c r="H149" s="78">
        <f t="shared" si="37"/>
        <v>0.95299999999999996</v>
      </c>
      <c r="I149" s="78">
        <f t="shared" si="37"/>
        <v>0</v>
      </c>
      <c r="J149" s="78">
        <f t="shared" si="37"/>
        <v>0</v>
      </c>
      <c r="K149" s="184"/>
      <c r="L149" s="244"/>
    </row>
    <row r="150" spans="2:12" ht="27.75" customHeight="1" thickBot="1" x14ac:dyDescent="0.3">
      <c r="B150" s="172"/>
      <c r="C150" s="336"/>
      <c r="D150" s="84" t="s">
        <v>454</v>
      </c>
      <c r="E150" s="156"/>
      <c r="F150" s="78">
        <f t="shared" si="36"/>
        <v>13.724</v>
      </c>
      <c r="G150" s="78">
        <f t="shared" si="37"/>
        <v>12.771000000000001</v>
      </c>
      <c r="H150" s="78">
        <f t="shared" si="37"/>
        <v>0.95299999999999996</v>
      </c>
      <c r="I150" s="78">
        <f t="shared" si="37"/>
        <v>0</v>
      </c>
      <c r="J150" s="78">
        <f t="shared" si="37"/>
        <v>0</v>
      </c>
      <c r="K150" s="184"/>
      <c r="L150" s="244"/>
    </row>
    <row r="151" spans="2:12" ht="39.75" customHeight="1" thickBot="1" x14ac:dyDescent="0.3">
      <c r="B151" s="173"/>
      <c r="C151" s="337"/>
      <c r="D151" s="84" t="s">
        <v>455</v>
      </c>
      <c r="E151" s="157"/>
      <c r="F151" s="78">
        <f t="shared" si="36"/>
        <v>0.24</v>
      </c>
      <c r="G151" s="78">
        <f t="shared" si="37"/>
        <v>0.17599999999999999</v>
      </c>
      <c r="H151" s="78">
        <f t="shared" si="37"/>
        <v>6.4000000000000001E-2</v>
      </c>
      <c r="I151" s="78">
        <f t="shared" si="37"/>
        <v>0</v>
      </c>
      <c r="J151" s="78">
        <f t="shared" si="37"/>
        <v>0</v>
      </c>
      <c r="K151" s="185"/>
      <c r="L151" s="245"/>
    </row>
    <row r="152" spans="2:12" ht="28.5" customHeight="1" thickBot="1" x14ac:dyDescent="0.3">
      <c r="B152" s="254" t="s">
        <v>65</v>
      </c>
      <c r="C152" s="190" t="s">
        <v>128</v>
      </c>
      <c r="D152" s="17" t="s">
        <v>219</v>
      </c>
      <c r="E152" s="192"/>
      <c r="F152" s="66">
        <f>G152+H152+I152+J152</f>
        <v>58.495000000000012</v>
      </c>
      <c r="G152" s="66">
        <f>G156+G160+G184+G192+G208+G236</f>
        <v>43.512000000000008</v>
      </c>
      <c r="H152" s="66">
        <f>H156+H160+H184+H192+H208+H236</f>
        <v>13.263</v>
      </c>
      <c r="I152" s="66">
        <f>I156+I160+I184+I192+I208+I236</f>
        <v>1.0900000000000001</v>
      </c>
      <c r="J152" s="66">
        <f>J156+J160+J184+J192+J208+J236</f>
        <v>0.63</v>
      </c>
      <c r="K152" s="193"/>
      <c r="L152" s="211" t="s">
        <v>196</v>
      </c>
    </row>
    <row r="153" spans="2:12" ht="25.5" customHeight="1" thickBot="1" x14ac:dyDescent="0.3">
      <c r="B153" s="214"/>
      <c r="C153" s="190"/>
      <c r="D153" s="17" t="s">
        <v>220</v>
      </c>
      <c r="E153" s="156"/>
      <c r="F153" s="66">
        <f t="shared" ref="F153:F155" si="38">G153+H153+I153+J153</f>
        <v>13.724</v>
      </c>
      <c r="G153" s="66">
        <f t="shared" ref="G153:J155" si="39">G157+G161+G185+G193+G209+G237</f>
        <v>12.771000000000001</v>
      </c>
      <c r="H153" s="66">
        <f t="shared" si="39"/>
        <v>0.95299999999999996</v>
      </c>
      <c r="I153" s="66">
        <f t="shared" si="39"/>
        <v>0</v>
      </c>
      <c r="J153" s="66">
        <f t="shared" si="39"/>
        <v>0</v>
      </c>
      <c r="K153" s="156"/>
      <c r="L153" s="214"/>
    </row>
    <row r="154" spans="2:12" ht="31.5" customHeight="1" thickBot="1" x14ac:dyDescent="0.3">
      <c r="B154" s="214"/>
      <c r="C154" s="190"/>
      <c r="D154" s="17" t="s">
        <v>454</v>
      </c>
      <c r="E154" s="156"/>
      <c r="F154" s="66">
        <f t="shared" si="38"/>
        <v>13.724</v>
      </c>
      <c r="G154" s="66">
        <f t="shared" si="39"/>
        <v>12.771000000000001</v>
      </c>
      <c r="H154" s="66">
        <f t="shared" si="39"/>
        <v>0.95299999999999996</v>
      </c>
      <c r="I154" s="66">
        <f t="shared" si="39"/>
        <v>0</v>
      </c>
      <c r="J154" s="66">
        <f t="shared" si="39"/>
        <v>0</v>
      </c>
      <c r="K154" s="156"/>
      <c r="L154" s="214"/>
    </row>
    <row r="155" spans="2:12" ht="39.75" customHeight="1" thickBot="1" x14ac:dyDescent="0.3">
      <c r="B155" s="215"/>
      <c r="C155" s="190"/>
      <c r="D155" s="17" t="s">
        <v>455</v>
      </c>
      <c r="E155" s="157"/>
      <c r="F155" s="66">
        <f t="shared" si="38"/>
        <v>0.24</v>
      </c>
      <c r="G155" s="66">
        <f t="shared" si="39"/>
        <v>0.17599999999999999</v>
      </c>
      <c r="H155" s="66">
        <f t="shared" si="39"/>
        <v>6.4000000000000001E-2</v>
      </c>
      <c r="I155" s="66">
        <f t="shared" si="39"/>
        <v>0</v>
      </c>
      <c r="J155" s="66">
        <f t="shared" si="39"/>
        <v>0</v>
      </c>
      <c r="K155" s="157"/>
      <c r="L155" s="215"/>
    </row>
    <row r="156" spans="2:12" ht="27.75" customHeight="1" thickBot="1" x14ac:dyDescent="0.3">
      <c r="B156" s="221" t="s">
        <v>259</v>
      </c>
      <c r="C156" s="196" t="s">
        <v>79</v>
      </c>
      <c r="D156" s="103" t="s">
        <v>219</v>
      </c>
      <c r="E156" s="225"/>
      <c r="F156" s="104">
        <f>G156+H156+I156+J156</f>
        <v>0.8</v>
      </c>
      <c r="G156" s="104">
        <v>0</v>
      </c>
      <c r="H156" s="104">
        <v>0.8</v>
      </c>
      <c r="I156" s="104">
        <v>0</v>
      </c>
      <c r="J156" s="104">
        <v>0</v>
      </c>
      <c r="K156" s="155" t="s">
        <v>521</v>
      </c>
      <c r="L156" s="226"/>
    </row>
    <row r="157" spans="2:12" ht="28.5" customHeight="1" thickBot="1" x14ac:dyDescent="0.3">
      <c r="B157" s="222"/>
      <c r="C157" s="196"/>
      <c r="D157" s="103" t="s">
        <v>220</v>
      </c>
      <c r="E157" s="199"/>
      <c r="F157" s="104">
        <f t="shared" ref="F157:F159" si="40">G157+H157+I157+J157</f>
        <v>0</v>
      </c>
      <c r="G157" s="104">
        <v>0</v>
      </c>
      <c r="H157" s="104">
        <v>0</v>
      </c>
      <c r="I157" s="104">
        <v>0</v>
      </c>
      <c r="J157" s="104">
        <v>0</v>
      </c>
      <c r="K157" s="242"/>
      <c r="L157" s="199"/>
    </row>
    <row r="158" spans="2:12" ht="39.75" customHeight="1" thickBot="1" x14ac:dyDescent="0.3">
      <c r="B158" s="222"/>
      <c r="C158" s="196"/>
      <c r="D158" s="103" t="s">
        <v>454</v>
      </c>
      <c r="E158" s="199"/>
      <c r="F158" s="104">
        <f t="shared" si="40"/>
        <v>0</v>
      </c>
      <c r="G158" s="104">
        <v>0</v>
      </c>
      <c r="H158" s="104">
        <v>0</v>
      </c>
      <c r="I158" s="104">
        <v>0</v>
      </c>
      <c r="J158" s="104">
        <v>0</v>
      </c>
      <c r="K158" s="242"/>
      <c r="L158" s="199"/>
    </row>
    <row r="159" spans="2:12" ht="39.75" customHeight="1" thickBot="1" x14ac:dyDescent="0.3">
      <c r="B159" s="223"/>
      <c r="C159" s="196"/>
      <c r="D159" s="103" t="s">
        <v>455</v>
      </c>
      <c r="E159" s="200"/>
      <c r="F159" s="104">
        <f t="shared" si="40"/>
        <v>0</v>
      </c>
      <c r="G159" s="104">
        <v>0</v>
      </c>
      <c r="H159" s="104">
        <v>0</v>
      </c>
      <c r="I159" s="104">
        <v>0</v>
      </c>
      <c r="J159" s="104">
        <v>0</v>
      </c>
      <c r="K159" s="243"/>
      <c r="L159" s="200"/>
    </row>
    <row r="160" spans="2:12" ht="27.75" customHeight="1" thickBot="1" x14ac:dyDescent="0.3">
      <c r="B160" s="221" t="s">
        <v>260</v>
      </c>
      <c r="C160" s="196" t="s">
        <v>202</v>
      </c>
      <c r="D160" s="103" t="s">
        <v>219</v>
      </c>
      <c r="E160" s="225"/>
      <c r="F160" s="104">
        <f>G160+H160+I160+J160</f>
        <v>13.73</v>
      </c>
      <c r="G160" s="104">
        <f>G164+G168+G172+G176+G180</f>
        <v>12.8</v>
      </c>
      <c r="H160" s="104">
        <f>H164+H168+H172+H176+H180</f>
        <v>0.37000000000000005</v>
      </c>
      <c r="I160" s="104">
        <f>I164+I168+I172+I176+I180</f>
        <v>0.56000000000000005</v>
      </c>
      <c r="J160" s="104">
        <f>J164+J168+J172+J176+J180</f>
        <v>0</v>
      </c>
      <c r="K160" s="226"/>
      <c r="L160" s="226"/>
    </row>
    <row r="161" spans="2:12" ht="28.5" customHeight="1" thickBot="1" x14ac:dyDescent="0.3">
      <c r="B161" s="222"/>
      <c r="C161" s="196"/>
      <c r="D161" s="103" t="s">
        <v>220</v>
      </c>
      <c r="E161" s="199"/>
      <c r="F161" s="104">
        <f t="shared" ref="F161:F163" si="41">G161+H161+I161+J161</f>
        <v>5.42</v>
      </c>
      <c r="G161" s="104">
        <f t="shared" ref="G161:J163" si="42">G165+G169+G173+G177+G181</f>
        <v>5.07</v>
      </c>
      <c r="H161" s="104">
        <f t="shared" si="42"/>
        <v>0.35000000000000003</v>
      </c>
      <c r="I161" s="104">
        <f t="shared" si="42"/>
        <v>0</v>
      </c>
      <c r="J161" s="104">
        <f t="shared" si="42"/>
        <v>0</v>
      </c>
      <c r="K161" s="199"/>
      <c r="L161" s="199"/>
    </row>
    <row r="162" spans="2:12" ht="39.75" customHeight="1" thickBot="1" x14ac:dyDescent="0.3">
      <c r="B162" s="222"/>
      <c r="C162" s="196"/>
      <c r="D162" s="103" t="s">
        <v>454</v>
      </c>
      <c r="E162" s="199"/>
      <c r="F162" s="104">
        <f t="shared" si="41"/>
        <v>5.42</v>
      </c>
      <c r="G162" s="104">
        <f t="shared" si="42"/>
        <v>5.07</v>
      </c>
      <c r="H162" s="104">
        <f t="shared" si="42"/>
        <v>0.35000000000000003</v>
      </c>
      <c r="I162" s="104">
        <f t="shared" si="42"/>
        <v>0</v>
      </c>
      <c r="J162" s="104">
        <f t="shared" si="42"/>
        <v>0</v>
      </c>
      <c r="K162" s="199"/>
      <c r="L162" s="199"/>
    </row>
    <row r="163" spans="2:12" ht="39.75" customHeight="1" thickBot="1" x14ac:dyDescent="0.3">
      <c r="B163" s="223"/>
      <c r="C163" s="196"/>
      <c r="D163" s="103" t="s">
        <v>455</v>
      </c>
      <c r="E163" s="200"/>
      <c r="F163" s="104">
        <f t="shared" si="41"/>
        <v>0</v>
      </c>
      <c r="G163" s="104">
        <f t="shared" si="42"/>
        <v>0</v>
      </c>
      <c r="H163" s="104">
        <f t="shared" si="42"/>
        <v>0</v>
      </c>
      <c r="I163" s="104">
        <f t="shared" si="42"/>
        <v>0</v>
      </c>
      <c r="J163" s="104">
        <f t="shared" si="42"/>
        <v>0</v>
      </c>
      <c r="K163" s="200"/>
      <c r="L163" s="200"/>
    </row>
    <row r="164" spans="2:12" ht="49.5" customHeight="1" thickBot="1" x14ac:dyDescent="0.3">
      <c r="B164" s="187" t="s">
        <v>261</v>
      </c>
      <c r="C164" s="190" t="s">
        <v>80</v>
      </c>
      <c r="D164" s="17" t="s">
        <v>219</v>
      </c>
      <c r="E164" s="192"/>
      <c r="F164" s="66">
        <f t="shared" ref="F164:F172" si="43">G164+H164+I164+J164</f>
        <v>1.8</v>
      </c>
      <c r="G164" s="66">
        <v>1.7</v>
      </c>
      <c r="H164" s="66">
        <v>0.1</v>
      </c>
      <c r="I164" s="66">
        <v>0</v>
      </c>
      <c r="J164" s="66">
        <v>0</v>
      </c>
      <c r="K164" s="211" t="s">
        <v>522</v>
      </c>
      <c r="L164" s="193"/>
    </row>
    <row r="165" spans="2:12" ht="42.75" customHeight="1" thickBot="1" x14ac:dyDescent="0.3">
      <c r="B165" s="188"/>
      <c r="C165" s="190"/>
      <c r="D165" s="17" t="s">
        <v>220</v>
      </c>
      <c r="E165" s="156"/>
      <c r="F165" s="66">
        <f t="shared" si="43"/>
        <v>1.8</v>
      </c>
      <c r="G165" s="66">
        <v>1.7</v>
      </c>
      <c r="H165" s="66">
        <v>0.1</v>
      </c>
      <c r="I165" s="66">
        <v>0</v>
      </c>
      <c r="J165" s="66">
        <v>0</v>
      </c>
      <c r="K165" s="214"/>
      <c r="L165" s="156"/>
    </row>
    <row r="166" spans="2:12" ht="45" customHeight="1" thickBot="1" x14ac:dyDescent="0.3">
      <c r="B166" s="188"/>
      <c r="C166" s="190"/>
      <c r="D166" s="17" t="s">
        <v>454</v>
      </c>
      <c r="E166" s="156"/>
      <c r="F166" s="66">
        <f t="shared" si="43"/>
        <v>1.8</v>
      </c>
      <c r="G166" s="66">
        <v>1.7</v>
      </c>
      <c r="H166" s="66">
        <v>0.1</v>
      </c>
      <c r="I166" s="66">
        <v>0</v>
      </c>
      <c r="J166" s="66">
        <v>0</v>
      </c>
      <c r="K166" s="214"/>
      <c r="L166" s="156"/>
    </row>
    <row r="167" spans="2:12" ht="39.75" customHeight="1" thickBot="1" x14ac:dyDescent="0.3">
      <c r="B167" s="189"/>
      <c r="C167" s="190"/>
      <c r="D167" s="17" t="s">
        <v>455</v>
      </c>
      <c r="E167" s="157"/>
      <c r="F167" s="66">
        <f t="shared" si="43"/>
        <v>0</v>
      </c>
      <c r="G167" s="66">
        <v>0</v>
      </c>
      <c r="H167" s="66">
        <v>0</v>
      </c>
      <c r="I167" s="66">
        <v>0</v>
      </c>
      <c r="J167" s="66">
        <v>0</v>
      </c>
      <c r="K167" s="215"/>
      <c r="L167" s="157"/>
    </row>
    <row r="168" spans="2:12" ht="62.25" customHeight="1" thickBot="1" x14ac:dyDescent="0.3">
      <c r="B168" s="187" t="s">
        <v>262</v>
      </c>
      <c r="C168" s="190" t="s">
        <v>198</v>
      </c>
      <c r="D168" s="17" t="s">
        <v>219</v>
      </c>
      <c r="E168" s="192"/>
      <c r="F168" s="66">
        <f t="shared" si="43"/>
        <v>6.2200000000000006</v>
      </c>
      <c r="G168" s="66">
        <v>5.79</v>
      </c>
      <c r="H168" s="66">
        <v>0.03</v>
      </c>
      <c r="I168" s="66">
        <v>0.4</v>
      </c>
      <c r="J168" s="66">
        <v>0</v>
      </c>
      <c r="K168" s="211" t="s">
        <v>523</v>
      </c>
      <c r="L168" s="193"/>
    </row>
    <row r="169" spans="2:12" ht="72" customHeight="1" thickBot="1" x14ac:dyDescent="0.3">
      <c r="B169" s="188"/>
      <c r="C169" s="190"/>
      <c r="D169" s="17" t="s">
        <v>220</v>
      </c>
      <c r="E169" s="156"/>
      <c r="F169" s="66">
        <f t="shared" si="43"/>
        <v>0.51</v>
      </c>
      <c r="G169" s="66">
        <v>0.48</v>
      </c>
      <c r="H169" s="66">
        <v>0.03</v>
      </c>
      <c r="I169" s="66">
        <v>0</v>
      </c>
      <c r="J169" s="66">
        <v>0</v>
      </c>
      <c r="K169" s="214"/>
      <c r="L169" s="156"/>
    </row>
    <row r="170" spans="2:12" ht="64.5" customHeight="1" thickBot="1" x14ac:dyDescent="0.3">
      <c r="B170" s="188"/>
      <c r="C170" s="190"/>
      <c r="D170" s="17" t="s">
        <v>454</v>
      </c>
      <c r="E170" s="156"/>
      <c r="F170" s="66">
        <f t="shared" si="43"/>
        <v>0.51</v>
      </c>
      <c r="G170" s="66">
        <v>0.48</v>
      </c>
      <c r="H170" s="66">
        <v>0.03</v>
      </c>
      <c r="I170" s="66">
        <v>0</v>
      </c>
      <c r="J170" s="66">
        <v>0</v>
      </c>
      <c r="K170" s="214"/>
      <c r="L170" s="156"/>
    </row>
    <row r="171" spans="2:12" ht="70.5" customHeight="1" thickBot="1" x14ac:dyDescent="0.3">
      <c r="B171" s="189"/>
      <c r="C171" s="190"/>
      <c r="D171" s="17" t="s">
        <v>455</v>
      </c>
      <c r="E171" s="157"/>
      <c r="F171" s="66">
        <f t="shared" si="43"/>
        <v>0</v>
      </c>
      <c r="G171" s="66">
        <v>0</v>
      </c>
      <c r="H171" s="66">
        <v>0</v>
      </c>
      <c r="I171" s="66">
        <v>0</v>
      </c>
      <c r="J171" s="66">
        <v>0</v>
      </c>
      <c r="K171" s="215"/>
      <c r="L171" s="157"/>
    </row>
    <row r="172" spans="2:12" ht="28.5" customHeight="1" thickBot="1" x14ac:dyDescent="0.3">
      <c r="B172" s="187" t="s">
        <v>263</v>
      </c>
      <c r="C172" s="190" t="s">
        <v>199</v>
      </c>
      <c r="D172" s="17" t="s">
        <v>219</v>
      </c>
      <c r="E172" s="192"/>
      <c r="F172" s="66">
        <f t="shared" si="43"/>
        <v>2.4</v>
      </c>
      <c r="G172" s="66">
        <v>2.23</v>
      </c>
      <c r="H172" s="66">
        <v>0.17</v>
      </c>
      <c r="I172" s="66">
        <v>0</v>
      </c>
      <c r="J172" s="66">
        <v>0</v>
      </c>
      <c r="K172" s="211" t="s">
        <v>524</v>
      </c>
      <c r="L172" s="193"/>
    </row>
    <row r="173" spans="2:12" ht="28.5" customHeight="1" thickBot="1" x14ac:dyDescent="0.3">
      <c r="B173" s="188"/>
      <c r="C173" s="190"/>
      <c r="D173" s="17" t="s">
        <v>220</v>
      </c>
      <c r="E173" s="156"/>
      <c r="F173" s="66">
        <f t="shared" ref="F173:F175" si="44">G173+H173+I173+J173</f>
        <v>2.4</v>
      </c>
      <c r="G173" s="66">
        <v>2.23</v>
      </c>
      <c r="H173" s="66">
        <v>0.17</v>
      </c>
      <c r="I173" s="66">
        <v>0</v>
      </c>
      <c r="J173" s="66">
        <v>0</v>
      </c>
      <c r="K173" s="214"/>
      <c r="L173" s="156"/>
    </row>
    <row r="174" spans="2:12" ht="29.25" customHeight="1" thickBot="1" x14ac:dyDescent="0.3">
      <c r="B174" s="188"/>
      <c r="C174" s="190"/>
      <c r="D174" s="17" t="s">
        <v>454</v>
      </c>
      <c r="E174" s="156"/>
      <c r="F174" s="66">
        <f t="shared" si="44"/>
        <v>2.4</v>
      </c>
      <c r="G174" s="66">
        <v>2.23</v>
      </c>
      <c r="H174" s="66">
        <v>0.17</v>
      </c>
      <c r="I174" s="66">
        <v>0</v>
      </c>
      <c r="J174" s="66">
        <v>0</v>
      </c>
      <c r="K174" s="214"/>
      <c r="L174" s="156"/>
    </row>
    <row r="175" spans="2:12" ht="39.75" customHeight="1" thickBot="1" x14ac:dyDescent="0.3">
      <c r="B175" s="189"/>
      <c r="C175" s="190"/>
      <c r="D175" s="17" t="s">
        <v>455</v>
      </c>
      <c r="E175" s="157"/>
      <c r="F175" s="66">
        <f t="shared" si="44"/>
        <v>0</v>
      </c>
      <c r="G175" s="66">
        <v>0</v>
      </c>
      <c r="H175" s="66">
        <v>0</v>
      </c>
      <c r="I175" s="66">
        <v>0</v>
      </c>
      <c r="J175" s="66">
        <v>0</v>
      </c>
      <c r="K175" s="215"/>
      <c r="L175" s="157"/>
    </row>
    <row r="176" spans="2:12" ht="28.5" customHeight="1" thickBot="1" x14ac:dyDescent="0.3">
      <c r="B176" s="187" t="s">
        <v>264</v>
      </c>
      <c r="C176" s="190" t="s">
        <v>81</v>
      </c>
      <c r="D176" s="17" t="s">
        <v>219</v>
      </c>
      <c r="E176" s="192"/>
      <c r="F176" s="66">
        <f t="shared" ref="F176:F179" si="45">G176+H176+I176+J176</f>
        <v>2.6</v>
      </c>
      <c r="G176" s="66">
        <v>2.42</v>
      </c>
      <c r="H176" s="66">
        <v>0.02</v>
      </c>
      <c r="I176" s="66">
        <v>0.16</v>
      </c>
      <c r="J176" s="66">
        <v>0</v>
      </c>
      <c r="K176" s="211" t="s">
        <v>525</v>
      </c>
      <c r="L176" s="193"/>
    </row>
    <row r="177" spans="2:12" ht="28.5" customHeight="1" thickBot="1" x14ac:dyDescent="0.3">
      <c r="B177" s="188"/>
      <c r="C177" s="190"/>
      <c r="D177" s="17" t="s">
        <v>220</v>
      </c>
      <c r="E177" s="156"/>
      <c r="F177" s="66">
        <f t="shared" si="45"/>
        <v>0</v>
      </c>
      <c r="G177" s="66">
        <v>0</v>
      </c>
      <c r="H177" s="66">
        <v>0</v>
      </c>
      <c r="I177" s="66">
        <v>0</v>
      </c>
      <c r="J177" s="66">
        <v>0</v>
      </c>
      <c r="K177" s="214"/>
      <c r="L177" s="156"/>
    </row>
    <row r="178" spans="2:12" ht="27.75" customHeight="1" thickBot="1" x14ac:dyDescent="0.3">
      <c r="B178" s="188"/>
      <c r="C178" s="190"/>
      <c r="D178" s="17" t="s">
        <v>454</v>
      </c>
      <c r="E178" s="156"/>
      <c r="F178" s="66">
        <f t="shared" si="45"/>
        <v>0</v>
      </c>
      <c r="G178" s="66">
        <v>0</v>
      </c>
      <c r="H178" s="66">
        <v>0</v>
      </c>
      <c r="I178" s="66">
        <v>0</v>
      </c>
      <c r="J178" s="66">
        <v>0</v>
      </c>
      <c r="K178" s="214"/>
      <c r="L178" s="156"/>
    </row>
    <row r="179" spans="2:12" ht="39.75" customHeight="1" thickBot="1" x14ac:dyDescent="0.3">
      <c r="B179" s="189"/>
      <c r="C179" s="190"/>
      <c r="D179" s="17" t="s">
        <v>455</v>
      </c>
      <c r="E179" s="157"/>
      <c r="F179" s="66">
        <f t="shared" si="45"/>
        <v>0</v>
      </c>
      <c r="G179" s="66">
        <v>0</v>
      </c>
      <c r="H179" s="66">
        <v>0</v>
      </c>
      <c r="I179" s="66">
        <v>0</v>
      </c>
      <c r="J179" s="66">
        <v>0</v>
      </c>
      <c r="K179" s="215"/>
      <c r="L179" s="157"/>
    </row>
    <row r="180" spans="2:12" ht="27.75" customHeight="1" thickBot="1" x14ac:dyDescent="0.3">
      <c r="B180" s="187" t="s">
        <v>265</v>
      </c>
      <c r="C180" s="190" t="s">
        <v>200</v>
      </c>
      <c r="D180" s="17" t="s">
        <v>219</v>
      </c>
      <c r="E180" s="192"/>
      <c r="F180" s="66">
        <f>G180+H180+I180+J180</f>
        <v>0.71000000000000008</v>
      </c>
      <c r="G180" s="66">
        <v>0.66</v>
      </c>
      <c r="H180" s="66">
        <v>0.05</v>
      </c>
      <c r="I180" s="66">
        <v>0</v>
      </c>
      <c r="J180" s="66">
        <v>0</v>
      </c>
      <c r="K180" s="211" t="s">
        <v>526</v>
      </c>
      <c r="L180" s="193"/>
    </row>
    <row r="181" spans="2:12" ht="26.25" customHeight="1" thickBot="1" x14ac:dyDescent="0.3">
      <c r="B181" s="188"/>
      <c r="C181" s="190"/>
      <c r="D181" s="17" t="s">
        <v>220</v>
      </c>
      <c r="E181" s="156"/>
      <c r="F181" s="66">
        <f>G181+H181+I181+J181</f>
        <v>0.71000000000000008</v>
      </c>
      <c r="G181" s="66">
        <v>0.66</v>
      </c>
      <c r="H181" s="66">
        <v>0.05</v>
      </c>
      <c r="I181" s="66">
        <v>0</v>
      </c>
      <c r="J181" s="66">
        <v>0</v>
      </c>
      <c r="K181" s="214"/>
      <c r="L181" s="156"/>
    </row>
    <row r="182" spans="2:12" ht="29.25" customHeight="1" thickBot="1" x14ac:dyDescent="0.3">
      <c r="B182" s="188"/>
      <c r="C182" s="190"/>
      <c r="D182" s="17" t="s">
        <v>454</v>
      </c>
      <c r="E182" s="156"/>
      <c r="F182" s="66">
        <f>G182+H182+I182+J182</f>
        <v>0.71000000000000008</v>
      </c>
      <c r="G182" s="66">
        <v>0.66</v>
      </c>
      <c r="H182" s="66">
        <v>0.05</v>
      </c>
      <c r="I182" s="66">
        <v>0</v>
      </c>
      <c r="J182" s="66">
        <v>0</v>
      </c>
      <c r="K182" s="214"/>
      <c r="L182" s="156"/>
    </row>
    <row r="183" spans="2:12" ht="39.75" customHeight="1" thickBot="1" x14ac:dyDescent="0.3">
      <c r="B183" s="189"/>
      <c r="C183" s="190"/>
      <c r="D183" s="17" t="s">
        <v>455</v>
      </c>
      <c r="E183" s="157"/>
      <c r="F183" s="66">
        <f>G183+H183+I183+J183</f>
        <v>0</v>
      </c>
      <c r="G183" s="66">
        <v>0</v>
      </c>
      <c r="H183" s="66">
        <v>0</v>
      </c>
      <c r="I183" s="66">
        <v>0</v>
      </c>
      <c r="J183" s="66">
        <v>0</v>
      </c>
      <c r="K183" s="215"/>
      <c r="L183" s="157"/>
    </row>
    <row r="184" spans="2:12" ht="28.5" customHeight="1" thickBot="1" x14ac:dyDescent="0.3">
      <c r="B184" s="221" t="s">
        <v>266</v>
      </c>
      <c r="C184" s="196" t="s">
        <v>203</v>
      </c>
      <c r="D184" s="103" t="s">
        <v>219</v>
      </c>
      <c r="E184" s="225"/>
      <c r="F184" s="104">
        <f>G184+H184+I184+J184</f>
        <v>29.200000000000003</v>
      </c>
      <c r="G184" s="104">
        <f>G188</f>
        <v>20.440000000000001</v>
      </c>
      <c r="H184" s="104">
        <f>H188</f>
        <v>8.76</v>
      </c>
      <c r="I184" s="104">
        <f>I188</f>
        <v>0</v>
      </c>
      <c r="J184" s="104">
        <f>J188</f>
        <v>0</v>
      </c>
      <c r="K184" s="226"/>
      <c r="L184" s="226"/>
    </row>
    <row r="185" spans="2:12" ht="29.25" customHeight="1" thickBot="1" x14ac:dyDescent="0.3">
      <c r="B185" s="222"/>
      <c r="C185" s="196"/>
      <c r="D185" s="103" t="s">
        <v>220</v>
      </c>
      <c r="E185" s="199"/>
      <c r="F185" s="104">
        <f t="shared" ref="F185:F187" si="46">G185+H185+I185+J185</f>
        <v>5.9</v>
      </c>
      <c r="G185" s="104">
        <f t="shared" ref="G185:J187" si="47">G189</f>
        <v>5.5</v>
      </c>
      <c r="H185" s="104">
        <f t="shared" si="47"/>
        <v>0.4</v>
      </c>
      <c r="I185" s="104">
        <f t="shared" si="47"/>
        <v>0</v>
      </c>
      <c r="J185" s="104">
        <f t="shared" si="47"/>
        <v>0</v>
      </c>
      <c r="K185" s="199"/>
      <c r="L185" s="199"/>
    </row>
    <row r="186" spans="2:12" ht="39.75" customHeight="1" thickBot="1" x14ac:dyDescent="0.3">
      <c r="B186" s="222"/>
      <c r="C186" s="196"/>
      <c r="D186" s="103" t="s">
        <v>454</v>
      </c>
      <c r="E186" s="199"/>
      <c r="F186" s="104">
        <f t="shared" si="46"/>
        <v>5.9</v>
      </c>
      <c r="G186" s="104">
        <f t="shared" si="47"/>
        <v>5.5</v>
      </c>
      <c r="H186" s="104">
        <f t="shared" si="47"/>
        <v>0.4</v>
      </c>
      <c r="I186" s="104">
        <f t="shared" si="47"/>
        <v>0</v>
      </c>
      <c r="J186" s="104">
        <f t="shared" si="47"/>
        <v>0</v>
      </c>
      <c r="K186" s="199"/>
      <c r="L186" s="199"/>
    </row>
    <row r="187" spans="2:12" ht="39.75" customHeight="1" thickBot="1" x14ac:dyDescent="0.3">
      <c r="B187" s="223"/>
      <c r="C187" s="196"/>
      <c r="D187" s="103" t="s">
        <v>455</v>
      </c>
      <c r="E187" s="200"/>
      <c r="F187" s="104">
        <f t="shared" si="46"/>
        <v>0</v>
      </c>
      <c r="G187" s="104">
        <f t="shared" si="47"/>
        <v>0</v>
      </c>
      <c r="H187" s="104">
        <f t="shared" si="47"/>
        <v>0</v>
      </c>
      <c r="I187" s="104">
        <f t="shared" si="47"/>
        <v>0</v>
      </c>
      <c r="J187" s="104">
        <f t="shared" si="47"/>
        <v>0</v>
      </c>
      <c r="K187" s="200"/>
      <c r="L187" s="200"/>
    </row>
    <row r="188" spans="2:12" ht="26.25" customHeight="1" thickBot="1" x14ac:dyDescent="0.3">
      <c r="B188" s="187" t="s">
        <v>267</v>
      </c>
      <c r="C188" s="190" t="s">
        <v>201</v>
      </c>
      <c r="D188" s="17" t="s">
        <v>219</v>
      </c>
      <c r="E188" s="192"/>
      <c r="F188" s="66">
        <f t="shared" ref="F188:F208" si="48">G188+H188+I188+J188</f>
        <v>29.200000000000003</v>
      </c>
      <c r="G188" s="66">
        <v>20.440000000000001</v>
      </c>
      <c r="H188" s="66">
        <v>8.76</v>
      </c>
      <c r="I188" s="66">
        <v>0</v>
      </c>
      <c r="J188" s="66">
        <v>0</v>
      </c>
      <c r="K188" s="211" t="s">
        <v>527</v>
      </c>
      <c r="L188" s="193"/>
    </row>
    <row r="189" spans="2:12" ht="29.25" customHeight="1" thickBot="1" x14ac:dyDescent="0.3">
      <c r="B189" s="188"/>
      <c r="C189" s="190"/>
      <c r="D189" s="17" t="s">
        <v>220</v>
      </c>
      <c r="E189" s="156"/>
      <c r="F189" s="66">
        <f t="shared" si="48"/>
        <v>5.9</v>
      </c>
      <c r="G189" s="66">
        <v>5.5</v>
      </c>
      <c r="H189" s="66">
        <v>0.4</v>
      </c>
      <c r="I189" s="66">
        <v>0</v>
      </c>
      <c r="J189" s="66">
        <v>0</v>
      </c>
      <c r="K189" s="214"/>
      <c r="L189" s="156"/>
    </row>
    <row r="190" spans="2:12" ht="30.75" customHeight="1" thickBot="1" x14ac:dyDescent="0.3">
      <c r="B190" s="188"/>
      <c r="C190" s="190"/>
      <c r="D190" s="17" t="s">
        <v>454</v>
      </c>
      <c r="E190" s="156"/>
      <c r="F190" s="66">
        <f t="shared" si="48"/>
        <v>5.9</v>
      </c>
      <c r="G190" s="66">
        <v>5.5</v>
      </c>
      <c r="H190" s="66">
        <v>0.4</v>
      </c>
      <c r="I190" s="66">
        <v>0</v>
      </c>
      <c r="J190" s="66">
        <v>0</v>
      </c>
      <c r="K190" s="214"/>
      <c r="L190" s="156"/>
    </row>
    <row r="191" spans="2:12" ht="39.75" customHeight="1" thickBot="1" x14ac:dyDescent="0.3">
      <c r="B191" s="189"/>
      <c r="C191" s="190"/>
      <c r="D191" s="17" t="s">
        <v>455</v>
      </c>
      <c r="E191" s="157"/>
      <c r="F191" s="66">
        <f t="shared" si="48"/>
        <v>0</v>
      </c>
      <c r="G191" s="66">
        <v>0</v>
      </c>
      <c r="H191" s="66">
        <v>0</v>
      </c>
      <c r="I191" s="66">
        <v>0</v>
      </c>
      <c r="J191" s="66">
        <v>0</v>
      </c>
      <c r="K191" s="215"/>
      <c r="L191" s="157"/>
    </row>
    <row r="192" spans="2:12" ht="27" customHeight="1" thickBot="1" x14ac:dyDescent="0.3">
      <c r="B192" s="221" t="s">
        <v>268</v>
      </c>
      <c r="C192" s="196" t="s">
        <v>204</v>
      </c>
      <c r="D192" s="103" t="s">
        <v>219</v>
      </c>
      <c r="E192" s="225"/>
      <c r="F192" s="104">
        <f t="shared" si="48"/>
        <v>7.3</v>
      </c>
      <c r="G192" s="104">
        <f>G196+G200+G204</f>
        <v>6.77</v>
      </c>
      <c r="H192" s="104">
        <f>H196+H200+H204</f>
        <v>0</v>
      </c>
      <c r="I192" s="104">
        <f>I196+I200+I204</f>
        <v>0.53</v>
      </c>
      <c r="J192" s="104">
        <f>J196+J200+J204</f>
        <v>0</v>
      </c>
      <c r="K192" s="226"/>
      <c r="L192" s="155"/>
    </row>
    <row r="193" spans="2:12" ht="30" customHeight="1" thickBot="1" x14ac:dyDescent="0.3">
      <c r="B193" s="222"/>
      <c r="C193" s="196"/>
      <c r="D193" s="103" t="s">
        <v>220</v>
      </c>
      <c r="E193" s="199"/>
      <c r="F193" s="104">
        <f t="shared" si="48"/>
        <v>0</v>
      </c>
      <c r="G193" s="104">
        <f t="shared" ref="G193:J195" si="49">G197+G201+G205</f>
        <v>0</v>
      </c>
      <c r="H193" s="104">
        <f t="shared" si="49"/>
        <v>0</v>
      </c>
      <c r="I193" s="104">
        <f t="shared" si="49"/>
        <v>0</v>
      </c>
      <c r="J193" s="104">
        <f t="shared" si="49"/>
        <v>0</v>
      </c>
      <c r="K193" s="199"/>
      <c r="L193" s="156"/>
    </row>
    <row r="194" spans="2:12" ht="31.5" customHeight="1" thickBot="1" x14ac:dyDescent="0.3">
      <c r="B194" s="222"/>
      <c r="C194" s="196"/>
      <c r="D194" s="103" t="s">
        <v>454</v>
      </c>
      <c r="E194" s="199"/>
      <c r="F194" s="104">
        <f t="shared" si="48"/>
        <v>0</v>
      </c>
      <c r="G194" s="104">
        <f t="shared" si="49"/>
        <v>0</v>
      </c>
      <c r="H194" s="104">
        <f t="shared" si="49"/>
        <v>0</v>
      </c>
      <c r="I194" s="104">
        <f t="shared" si="49"/>
        <v>0</v>
      </c>
      <c r="J194" s="104">
        <f t="shared" si="49"/>
        <v>0</v>
      </c>
      <c r="K194" s="199"/>
      <c r="L194" s="156"/>
    </row>
    <row r="195" spans="2:12" ht="39.75" customHeight="1" thickBot="1" x14ac:dyDescent="0.3">
      <c r="B195" s="223"/>
      <c r="C195" s="196"/>
      <c r="D195" s="103" t="s">
        <v>455</v>
      </c>
      <c r="E195" s="200"/>
      <c r="F195" s="104">
        <f t="shared" si="48"/>
        <v>0</v>
      </c>
      <c r="G195" s="104">
        <f t="shared" si="49"/>
        <v>0</v>
      </c>
      <c r="H195" s="104">
        <f t="shared" si="49"/>
        <v>0</v>
      </c>
      <c r="I195" s="104">
        <f t="shared" si="49"/>
        <v>0</v>
      </c>
      <c r="J195" s="104">
        <f t="shared" si="49"/>
        <v>0</v>
      </c>
      <c r="K195" s="200"/>
      <c r="L195" s="157"/>
    </row>
    <row r="196" spans="2:12" ht="30.75" customHeight="1" thickBot="1" x14ac:dyDescent="0.3">
      <c r="B196" s="187" t="s">
        <v>269</v>
      </c>
      <c r="C196" s="190" t="s">
        <v>82</v>
      </c>
      <c r="D196" s="17" t="s">
        <v>219</v>
      </c>
      <c r="E196" s="192"/>
      <c r="F196" s="66">
        <f t="shared" si="48"/>
        <v>4</v>
      </c>
      <c r="G196" s="66">
        <v>3.7</v>
      </c>
      <c r="H196" s="66">
        <v>0</v>
      </c>
      <c r="I196" s="66">
        <v>0.3</v>
      </c>
      <c r="J196" s="66">
        <v>0</v>
      </c>
      <c r="K196" s="193"/>
      <c r="L196" s="155"/>
    </row>
    <row r="197" spans="2:12" ht="31.5" customHeight="1" thickBot="1" x14ac:dyDescent="0.3">
      <c r="B197" s="188"/>
      <c r="C197" s="191"/>
      <c r="D197" s="17" t="s">
        <v>220</v>
      </c>
      <c r="E197" s="156"/>
      <c r="F197" s="66">
        <f t="shared" si="48"/>
        <v>0</v>
      </c>
      <c r="G197" s="66">
        <v>0</v>
      </c>
      <c r="H197" s="66">
        <v>0</v>
      </c>
      <c r="I197" s="66">
        <v>0</v>
      </c>
      <c r="J197" s="66">
        <v>0</v>
      </c>
      <c r="K197" s="156"/>
      <c r="L197" s="156"/>
    </row>
    <row r="198" spans="2:12" ht="30" customHeight="1" thickBot="1" x14ac:dyDescent="0.3">
      <c r="B198" s="188"/>
      <c r="C198" s="191"/>
      <c r="D198" s="17" t="s">
        <v>454</v>
      </c>
      <c r="E198" s="156"/>
      <c r="F198" s="66">
        <f t="shared" si="48"/>
        <v>0</v>
      </c>
      <c r="G198" s="66">
        <v>0</v>
      </c>
      <c r="H198" s="66">
        <v>0</v>
      </c>
      <c r="I198" s="66">
        <v>0</v>
      </c>
      <c r="J198" s="66">
        <v>0</v>
      </c>
      <c r="K198" s="156"/>
      <c r="L198" s="156"/>
    </row>
    <row r="199" spans="2:12" ht="39.75" customHeight="1" thickBot="1" x14ac:dyDescent="0.3">
      <c r="B199" s="189"/>
      <c r="C199" s="191"/>
      <c r="D199" s="17" t="s">
        <v>455</v>
      </c>
      <c r="E199" s="157"/>
      <c r="F199" s="66">
        <f t="shared" si="48"/>
        <v>0</v>
      </c>
      <c r="G199" s="66">
        <v>0</v>
      </c>
      <c r="H199" s="66">
        <v>0</v>
      </c>
      <c r="I199" s="66">
        <v>0</v>
      </c>
      <c r="J199" s="66">
        <v>0</v>
      </c>
      <c r="K199" s="157"/>
      <c r="L199" s="157"/>
    </row>
    <row r="200" spans="2:12" ht="30" customHeight="1" thickBot="1" x14ac:dyDescent="0.3">
      <c r="B200" s="187" t="s">
        <v>270</v>
      </c>
      <c r="C200" s="190" t="s">
        <v>83</v>
      </c>
      <c r="D200" s="17" t="s">
        <v>219</v>
      </c>
      <c r="E200" s="192"/>
      <c r="F200" s="66">
        <f t="shared" si="48"/>
        <v>3.3</v>
      </c>
      <c r="G200" s="66">
        <v>3.07</v>
      </c>
      <c r="H200" s="66">
        <v>0</v>
      </c>
      <c r="I200" s="66">
        <v>0.23</v>
      </c>
      <c r="J200" s="66">
        <v>0</v>
      </c>
      <c r="K200" s="193"/>
      <c r="L200" s="193"/>
    </row>
    <row r="201" spans="2:12" ht="29.25" customHeight="1" thickBot="1" x14ac:dyDescent="0.3">
      <c r="B201" s="188"/>
      <c r="C201" s="191"/>
      <c r="D201" s="17" t="s">
        <v>220</v>
      </c>
      <c r="E201" s="156"/>
      <c r="F201" s="66">
        <f t="shared" si="48"/>
        <v>0</v>
      </c>
      <c r="G201" s="66">
        <v>0</v>
      </c>
      <c r="H201" s="66">
        <v>0</v>
      </c>
      <c r="I201" s="66">
        <v>0</v>
      </c>
      <c r="J201" s="66">
        <v>0</v>
      </c>
      <c r="K201" s="156"/>
      <c r="L201" s="156"/>
    </row>
    <row r="202" spans="2:12" ht="39.75" customHeight="1" thickBot="1" x14ac:dyDescent="0.3">
      <c r="B202" s="188"/>
      <c r="C202" s="191"/>
      <c r="D202" s="17" t="s">
        <v>454</v>
      </c>
      <c r="E202" s="156"/>
      <c r="F202" s="66">
        <f t="shared" si="48"/>
        <v>0</v>
      </c>
      <c r="G202" s="66">
        <v>0</v>
      </c>
      <c r="H202" s="66">
        <v>0</v>
      </c>
      <c r="I202" s="66">
        <v>0</v>
      </c>
      <c r="J202" s="66">
        <v>0</v>
      </c>
      <c r="K202" s="156"/>
      <c r="L202" s="156"/>
    </row>
    <row r="203" spans="2:12" ht="39.75" customHeight="1" thickBot="1" x14ac:dyDescent="0.3">
      <c r="B203" s="189"/>
      <c r="C203" s="191"/>
      <c r="D203" s="17" t="s">
        <v>455</v>
      </c>
      <c r="E203" s="157"/>
      <c r="F203" s="66">
        <f t="shared" si="48"/>
        <v>0</v>
      </c>
      <c r="G203" s="66">
        <v>0</v>
      </c>
      <c r="H203" s="66">
        <v>0</v>
      </c>
      <c r="I203" s="66">
        <v>0</v>
      </c>
      <c r="J203" s="66">
        <v>0</v>
      </c>
      <c r="K203" s="157"/>
      <c r="L203" s="157"/>
    </row>
    <row r="204" spans="2:12" ht="26.25" customHeight="1" thickBot="1" x14ac:dyDescent="0.3">
      <c r="B204" s="187" t="s">
        <v>271</v>
      </c>
      <c r="C204" s="190" t="s">
        <v>205</v>
      </c>
      <c r="D204" s="17" t="s">
        <v>219</v>
      </c>
      <c r="E204" s="192"/>
      <c r="F204" s="66">
        <f t="shared" si="48"/>
        <v>0</v>
      </c>
      <c r="G204" s="66">
        <v>0</v>
      </c>
      <c r="H204" s="66">
        <v>0</v>
      </c>
      <c r="I204" s="66">
        <v>0</v>
      </c>
      <c r="J204" s="66">
        <v>0</v>
      </c>
      <c r="K204" s="193"/>
      <c r="L204" s="193"/>
    </row>
    <row r="205" spans="2:12" ht="28.5" customHeight="1" thickBot="1" x14ac:dyDescent="0.3">
      <c r="B205" s="188"/>
      <c r="C205" s="191"/>
      <c r="D205" s="17" t="s">
        <v>220</v>
      </c>
      <c r="E205" s="156"/>
      <c r="F205" s="66">
        <f t="shared" si="48"/>
        <v>0</v>
      </c>
      <c r="G205" s="66">
        <v>0</v>
      </c>
      <c r="H205" s="66">
        <v>0</v>
      </c>
      <c r="I205" s="66">
        <v>0</v>
      </c>
      <c r="J205" s="66">
        <v>0</v>
      </c>
      <c r="K205" s="156"/>
      <c r="L205" s="156"/>
    </row>
    <row r="206" spans="2:12" ht="28.5" customHeight="1" thickBot="1" x14ac:dyDescent="0.3">
      <c r="B206" s="188"/>
      <c r="C206" s="191"/>
      <c r="D206" s="17" t="s">
        <v>454</v>
      </c>
      <c r="E206" s="156"/>
      <c r="F206" s="66">
        <f t="shared" si="48"/>
        <v>0</v>
      </c>
      <c r="G206" s="66">
        <v>0</v>
      </c>
      <c r="H206" s="66">
        <v>0</v>
      </c>
      <c r="I206" s="66">
        <v>0</v>
      </c>
      <c r="J206" s="66">
        <v>0</v>
      </c>
      <c r="K206" s="156"/>
      <c r="L206" s="156"/>
    </row>
    <row r="207" spans="2:12" ht="39.75" customHeight="1" thickBot="1" x14ac:dyDescent="0.3">
      <c r="B207" s="189"/>
      <c r="C207" s="191"/>
      <c r="D207" s="17" t="s">
        <v>455</v>
      </c>
      <c r="E207" s="157"/>
      <c r="F207" s="66">
        <f t="shared" si="48"/>
        <v>0</v>
      </c>
      <c r="G207" s="66">
        <v>0</v>
      </c>
      <c r="H207" s="66">
        <v>0</v>
      </c>
      <c r="I207" s="66">
        <v>0</v>
      </c>
      <c r="J207" s="66">
        <v>0</v>
      </c>
      <c r="K207" s="157"/>
      <c r="L207" s="157"/>
    </row>
    <row r="208" spans="2:12" ht="27" customHeight="1" thickBot="1" x14ac:dyDescent="0.3">
      <c r="B208" s="221" t="s">
        <v>272</v>
      </c>
      <c r="C208" s="196" t="s">
        <v>206</v>
      </c>
      <c r="D208" s="103" t="s">
        <v>219</v>
      </c>
      <c r="E208" s="225"/>
      <c r="F208" s="104">
        <f t="shared" si="48"/>
        <v>1.647</v>
      </c>
      <c r="G208" s="104">
        <f>G212+G216+G220+G224+G228+G232</f>
        <v>0.621</v>
      </c>
      <c r="H208" s="104">
        <f>H212+H216+H220+H224+H228+H232</f>
        <v>1.026</v>
      </c>
      <c r="I208" s="104">
        <f>I212+I216+I220+I224+I228+I232</f>
        <v>0</v>
      </c>
      <c r="J208" s="104">
        <f>J212+J216+J220+J224+J228+J232</f>
        <v>0</v>
      </c>
      <c r="K208" s="226"/>
      <c r="L208" s="226"/>
    </row>
    <row r="209" spans="2:12" ht="26.25" customHeight="1" thickBot="1" x14ac:dyDescent="0.3">
      <c r="B209" s="222"/>
      <c r="C209" s="196"/>
      <c r="D209" s="103" t="s">
        <v>220</v>
      </c>
      <c r="E209" s="199"/>
      <c r="F209" s="104">
        <f t="shared" ref="F209:F219" si="50">G209+H209+I209+J209</f>
        <v>0.38</v>
      </c>
      <c r="G209" s="104">
        <f t="shared" ref="G209:J211" si="51">G213+G217+G221+G225+G229+G233</f>
        <v>0.28100000000000003</v>
      </c>
      <c r="H209" s="104">
        <f t="shared" si="51"/>
        <v>9.9000000000000005E-2</v>
      </c>
      <c r="I209" s="104">
        <f t="shared" si="51"/>
        <v>0</v>
      </c>
      <c r="J209" s="104">
        <f t="shared" si="51"/>
        <v>0</v>
      </c>
      <c r="K209" s="199"/>
      <c r="L209" s="199"/>
    </row>
    <row r="210" spans="2:12" ht="29.25" customHeight="1" thickBot="1" x14ac:dyDescent="0.3">
      <c r="B210" s="222"/>
      <c r="C210" s="196"/>
      <c r="D210" s="103" t="s">
        <v>454</v>
      </c>
      <c r="E210" s="199"/>
      <c r="F210" s="104">
        <f t="shared" si="50"/>
        <v>0.38</v>
      </c>
      <c r="G210" s="104">
        <f t="shared" si="51"/>
        <v>0.28100000000000003</v>
      </c>
      <c r="H210" s="104">
        <f t="shared" si="51"/>
        <v>9.9000000000000005E-2</v>
      </c>
      <c r="I210" s="104">
        <f t="shared" si="51"/>
        <v>0</v>
      </c>
      <c r="J210" s="104">
        <f t="shared" si="51"/>
        <v>0</v>
      </c>
      <c r="K210" s="199"/>
      <c r="L210" s="199"/>
    </row>
    <row r="211" spans="2:12" ht="39.75" customHeight="1" thickBot="1" x14ac:dyDescent="0.3">
      <c r="B211" s="223"/>
      <c r="C211" s="196"/>
      <c r="D211" s="103" t="s">
        <v>455</v>
      </c>
      <c r="E211" s="200"/>
      <c r="F211" s="104">
        <f t="shared" si="50"/>
        <v>0.24</v>
      </c>
      <c r="G211" s="104">
        <f t="shared" si="51"/>
        <v>0.17599999999999999</v>
      </c>
      <c r="H211" s="104">
        <f t="shared" si="51"/>
        <v>6.4000000000000001E-2</v>
      </c>
      <c r="I211" s="104">
        <f t="shared" si="51"/>
        <v>0</v>
      </c>
      <c r="J211" s="104">
        <f t="shared" si="51"/>
        <v>0</v>
      </c>
      <c r="K211" s="200"/>
      <c r="L211" s="200"/>
    </row>
    <row r="212" spans="2:12" ht="30" customHeight="1" thickBot="1" x14ac:dyDescent="0.3">
      <c r="B212" s="187" t="s">
        <v>273</v>
      </c>
      <c r="C212" s="190" t="s">
        <v>250</v>
      </c>
      <c r="D212" s="17" t="s">
        <v>219</v>
      </c>
      <c r="E212" s="192"/>
      <c r="F212" s="66">
        <f t="shared" ref="F212:F215" si="52">G212+H212+I212+J212</f>
        <v>0.05</v>
      </c>
      <c r="G212" s="66">
        <v>4.7E-2</v>
      </c>
      <c r="H212" s="66">
        <v>3.0000000000000001E-3</v>
      </c>
      <c r="I212" s="66">
        <v>0</v>
      </c>
      <c r="J212" s="66">
        <v>0</v>
      </c>
      <c r="K212" s="211" t="s">
        <v>528</v>
      </c>
      <c r="L212" s="193"/>
    </row>
    <row r="213" spans="2:12" ht="29.25" customHeight="1" thickBot="1" x14ac:dyDescent="0.3">
      <c r="B213" s="188"/>
      <c r="C213" s="191"/>
      <c r="D213" s="17" t="s">
        <v>220</v>
      </c>
      <c r="E213" s="156"/>
      <c r="F213" s="66">
        <f t="shared" si="52"/>
        <v>0.05</v>
      </c>
      <c r="G213" s="66">
        <v>4.7E-2</v>
      </c>
      <c r="H213" s="66">
        <v>3.0000000000000001E-3</v>
      </c>
      <c r="I213" s="66">
        <v>0</v>
      </c>
      <c r="J213" s="66">
        <v>0</v>
      </c>
      <c r="K213" s="214"/>
      <c r="L213" s="156"/>
    </row>
    <row r="214" spans="2:12" ht="31.5" customHeight="1" thickBot="1" x14ac:dyDescent="0.3">
      <c r="B214" s="188"/>
      <c r="C214" s="191"/>
      <c r="D214" s="17" t="s">
        <v>454</v>
      </c>
      <c r="E214" s="156"/>
      <c r="F214" s="66">
        <f t="shared" si="52"/>
        <v>0.05</v>
      </c>
      <c r="G214" s="66">
        <v>4.7E-2</v>
      </c>
      <c r="H214" s="66">
        <v>3.0000000000000001E-3</v>
      </c>
      <c r="I214" s="66">
        <v>0</v>
      </c>
      <c r="J214" s="66">
        <v>0</v>
      </c>
      <c r="K214" s="214"/>
      <c r="L214" s="156"/>
    </row>
    <row r="215" spans="2:12" ht="39.75" customHeight="1" thickBot="1" x14ac:dyDescent="0.3">
      <c r="B215" s="189"/>
      <c r="C215" s="191"/>
      <c r="D215" s="17" t="s">
        <v>455</v>
      </c>
      <c r="E215" s="157"/>
      <c r="F215" s="66">
        <f t="shared" si="52"/>
        <v>0</v>
      </c>
      <c r="G215" s="66">
        <v>0</v>
      </c>
      <c r="H215" s="66">
        <v>0</v>
      </c>
      <c r="I215" s="66">
        <v>0</v>
      </c>
      <c r="J215" s="66">
        <v>0</v>
      </c>
      <c r="K215" s="215"/>
      <c r="L215" s="157"/>
    </row>
    <row r="216" spans="2:12" ht="28.5" customHeight="1" thickBot="1" x14ac:dyDescent="0.3">
      <c r="B216" s="187" t="s">
        <v>274</v>
      </c>
      <c r="C216" s="190" t="s">
        <v>207</v>
      </c>
      <c r="D216" s="17" t="s">
        <v>219</v>
      </c>
      <c r="E216" s="192"/>
      <c r="F216" s="66">
        <f t="shared" si="50"/>
        <v>0.21</v>
      </c>
      <c r="G216" s="66">
        <v>0.15</v>
      </c>
      <c r="H216" s="66">
        <v>0.06</v>
      </c>
      <c r="I216" s="66">
        <v>0</v>
      </c>
      <c r="J216" s="66">
        <v>0</v>
      </c>
      <c r="K216" s="211" t="s">
        <v>529</v>
      </c>
      <c r="L216" s="193"/>
    </row>
    <row r="217" spans="2:12" ht="27.75" customHeight="1" thickBot="1" x14ac:dyDescent="0.3">
      <c r="B217" s="188"/>
      <c r="C217" s="191"/>
      <c r="D217" s="17" t="s">
        <v>220</v>
      </c>
      <c r="E217" s="156"/>
      <c r="F217" s="66">
        <f t="shared" si="50"/>
        <v>0.21</v>
      </c>
      <c r="G217" s="66">
        <v>0.15</v>
      </c>
      <c r="H217" s="66">
        <v>0.06</v>
      </c>
      <c r="I217" s="66">
        <v>0</v>
      </c>
      <c r="J217" s="66">
        <v>0</v>
      </c>
      <c r="K217" s="214"/>
      <c r="L217" s="156"/>
    </row>
    <row r="218" spans="2:12" ht="30" customHeight="1" thickBot="1" x14ac:dyDescent="0.3">
      <c r="B218" s="188"/>
      <c r="C218" s="191"/>
      <c r="D218" s="17" t="s">
        <v>454</v>
      </c>
      <c r="E218" s="156"/>
      <c r="F218" s="66">
        <f t="shared" si="50"/>
        <v>0.21</v>
      </c>
      <c r="G218" s="66">
        <v>0.15</v>
      </c>
      <c r="H218" s="66">
        <v>0.06</v>
      </c>
      <c r="I218" s="66">
        <v>0</v>
      </c>
      <c r="J218" s="66">
        <v>0</v>
      </c>
      <c r="K218" s="214"/>
      <c r="L218" s="156"/>
    </row>
    <row r="219" spans="2:12" ht="39.75" customHeight="1" thickBot="1" x14ac:dyDescent="0.3">
      <c r="B219" s="189"/>
      <c r="C219" s="191"/>
      <c r="D219" s="17" t="s">
        <v>455</v>
      </c>
      <c r="E219" s="157"/>
      <c r="F219" s="66">
        <f t="shared" si="50"/>
        <v>0.21</v>
      </c>
      <c r="G219" s="66">
        <v>0.15</v>
      </c>
      <c r="H219" s="66">
        <v>0.06</v>
      </c>
      <c r="I219" s="66">
        <v>0</v>
      </c>
      <c r="J219" s="66">
        <v>0</v>
      </c>
      <c r="K219" s="215"/>
      <c r="L219" s="157"/>
    </row>
    <row r="220" spans="2:12" ht="30.75" customHeight="1" thickBot="1" x14ac:dyDescent="0.3">
      <c r="B220" s="187" t="s">
        <v>275</v>
      </c>
      <c r="C220" s="190" t="s">
        <v>208</v>
      </c>
      <c r="D220" s="17" t="s">
        <v>219</v>
      </c>
      <c r="E220" s="192"/>
      <c r="F220" s="66">
        <f t="shared" ref="F220:F227" si="53">G220+H220+I220+J220</f>
        <v>0.9</v>
      </c>
      <c r="G220" s="66">
        <v>0</v>
      </c>
      <c r="H220" s="66">
        <v>0.9</v>
      </c>
      <c r="I220" s="66">
        <v>0</v>
      </c>
      <c r="J220" s="66">
        <v>0</v>
      </c>
      <c r="K220" s="211" t="s">
        <v>530</v>
      </c>
      <c r="L220" s="193"/>
    </row>
    <row r="221" spans="2:12" ht="26.25" customHeight="1" thickBot="1" x14ac:dyDescent="0.3">
      <c r="B221" s="188"/>
      <c r="C221" s="191"/>
      <c r="D221" s="17" t="s">
        <v>220</v>
      </c>
      <c r="E221" s="156"/>
      <c r="F221" s="66">
        <f t="shared" si="53"/>
        <v>0</v>
      </c>
      <c r="G221" s="66">
        <v>0</v>
      </c>
      <c r="H221" s="66">
        <v>0</v>
      </c>
      <c r="I221" s="66">
        <v>0</v>
      </c>
      <c r="J221" s="66">
        <v>0</v>
      </c>
      <c r="K221" s="214"/>
      <c r="L221" s="156"/>
    </row>
    <row r="222" spans="2:12" ht="29.25" customHeight="1" thickBot="1" x14ac:dyDescent="0.3">
      <c r="B222" s="188"/>
      <c r="C222" s="191"/>
      <c r="D222" s="17" t="s">
        <v>454</v>
      </c>
      <c r="E222" s="156"/>
      <c r="F222" s="66">
        <f t="shared" si="53"/>
        <v>0</v>
      </c>
      <c r="G222" s="66">
        <v>0</v>
      </c>
      <c r="H222" s="66">
        <v>0</v>
      </c>
      <c r="I222" s="66">
        <v>0</v>
      </c>
      <c r="J222" s="66">
        <v>0</v>
      </c>
      <c r="K222" s="214"/>
      <c r="L222" s="156"/>
    </row>
    <row r="223" spans="2:12" ht="39.75" customHeight="1" thickBot="1" x14ac:dyDescent="0.3">
      <c r="B223" s="189"/>
      <c r="C223" s="191"/>
      <c r="D223" s="17" t="s">
        <v>455</v>
      </c>
      <c r="E223" s="157"/>
      <c r="F223" s="66">
        <f t="shared" si="53"/>
        <v>0</v>
      </c>
      <c r="G223" s="66">
        <v>0</v>
      </c>
      <c r="H223" s="66">
        <v>0</v>
      </c>
      <c r="I223" s="66">
        <v>0</v>
      </c>
      <c r="J223" s="66">
        <v>0</v>
      </c>
      <c r="K223" s="215"/>
      <c r="L223" s="157"/>
    </row>
    <row r="224" spans="2:12" ht="42.75" customHeight="1" thickBot="1" x14ac:dyDescent="0.3">
      <c r="B224" s="187" t="s">
        <v>276</v>
      </c>
      <c r="C224" s="190" t="s">
        <v>210</v>
      </c>
      <c r="D224" s="17" t="s">
        <v>219</v>
      </c>
      <c r="E224" s="192"/>
      <c r="F224" s="66">
        <f t="shared" si="53"/>
        <v>0.12</v>
      </c>
      <c r="G224" s="66">
        <v>8.4000000000000005E-2</v>
      </c>
      <c r="H224" s="66">
        <v>3.5999999999999997E-2</v>
      </c>
      <c r="I224" s="66">
        <v>0</v>
      </c>
      <c r="J224" s="66">
        <v>0</v>
      </c>
      <c r="K224" s="211" t="s">
        <v>531</v>
      </c>
      <c r="L224" s="193"/>
    </row>
    <row r="225" spans="2:12" ht="40.5" customHeight="1" thickBot="1" x14ac:dyDescent="0.3">
      <c r="B225" s="188"/>
      <c r="C225" s="191"/>
      <c r="D225" s="17" t="s">
        <v>220</v>
      </c>
      <c r="E225" s="156"/>
      <c r="F225" s="66">
        <f t="shared" si="53"/>
        <v>0.12</v>
      </c>
      <c r="G225" s="66">
        <v>8.4000000000000005E-2</v>
      </c>
      <c r="H225" s="66">
        <v>3.5999999999999997E-2</v>
      </c>
      <c r="I225" s="66">
        <v>0</v>
      </c>
      <c r="J225" s="66">
        <v>0</v>
      </c>
      <c r="K225" s="214"/>
      <c r="L225" s="156"/>
    </row>
    <row r="226" spans="2:12" ht="41.25" customHeight="1" thickBot="1" x14ac:dyDescent="0.3">
      <c r="B226" s="188"/>
      <c r="C226" s="191"/>
      <c r="D226" s="17" t="s">
        <v>454</v>
      </c>
      <c r="E226" s="156"/>
      <c r="F226" s="66">
        <f t="shared" si="53"/>
        <v>0.12</v>
      </c>
      <c r="G226" s="66">
        <v>8.4000000000000005E-2</v>
      </c>
      <c r="H226" s="66">
        <v>3.5999999999999997E-2</v>
      </c>
      <c r="I226" s="66">
        <v>0</v>
      </c>
      <c r="J226" s="66">
        <v>0</v>
      </c>
      <c r="K226" s="214"/>
      <c r="L226" s="156"/>
    </row>
    <row r="227" spans="2:12" ht="39.75" customHeight="1" thickBot="1" x14ac:dyDescent="0.3">
      <c r="B227" s="189"/>
      <c r="C227" s="191"/>
      <c r="D227" s="17" t="s">
        <v>455</v>
      </c>
      <c r="E227" s="157"/>
      <c r="F227" s="66">
        <f t="shared" si="53"/>
        <v>0.03</v>
      </c>
      <c r="G227" s="66">
        <v>2.5999999999999999E-2</v>
      </c>
      <c r="H227" s="66">
        <v>4.0000000000000001E-3</v>
      </c>
      <c r="I227" s="66">
        <v>0</v>
      </c>
      <c r="J227" s="66">
        <v>0</v>
      </c>
      <c r="K227" s="215"/>
      <c r="L227" s="157"/>
    </row>
    <row r="228" spans="2:12" ht="27.75" customHeight="1" thickBot="1" x14ac:dyDescent="0.3">
      <c r="B228" s="187" t="s">
        <v>277</v>
      </c>
      <c r="C228" s="190" t="s">
        <v>209</v>
      </c>
      <c r="D228" s="17" t="s">
        <v>219</v>
      </c>
      <c r="E228" s="192"/>
      <c r="F228" s="66">
        <f t="shared" ref="F228:F231" si="54">G228+H228+I228+J228</f>
        <v>9.7000000000000003E-2</v>
      </c>
      <c r="G228" s="66">
        <v>0.09</v>
      </c>
      <c r="H228" s="66">
        <v>7.0000000000000001E-3</v>
      </c>
      <c r="I228" s="66">
        <v>0</v>
      </c>
      <c r="J228" s="66">
        <v>0</v>
      </c>
      <c r="K228" s="193"/>
      <c r="L228" s="193"/>
    </row>
    <row r="229" spans="2:12" ht="30" customHeight="1" thickBot="1" x14ac:dyDescent="0.3">
      <c r="B229" s="188"/>
      <c r="C229" s="191"/>
      <c r="D229" s="17" t="s">
        <v>220</v>
      </c>
      <c r="E229" s="156"/>
      <c r="F229" s="66">
        <f t="shared" si="54"/>
        <v>0</v>
      </c>
      <c r="G229" s="66">
        <v>0</v>
      </c>
      <c r="H229" s="66">
        <v>0</v>
      </c>
      <c r="I229" s="66">
        <v>0</v>
      </c>
      <c r="J229" s="66">
        <v>0</v>
      </c>
      <c r="K229" s="156"/>
      <c r="L229" s="156"/>
    </row>
    <row r="230" spans="2:12" ht="30.75" customHeight="1" thickBot="1" x14ac:dyDescent="0.3">
      <c r="B230" s="188"/>
      <c r="C230" s="191"/>
      <c r="D230" s="17" t="s">
        <v>454</v>
      </c>
      <c r="E230" s="156"/>
      <c r="F230" s="66">
        <f t="shared" si="54"/>
        <v>0</v>
      </c>
      <c r="G230" s="66">
        <v>0</v>
      </c>
      <c r="H230" s="66">
        <v>0</v>
      </c>
      <c r="I230" s="66">
        <v>0</v>
      </c>
      <c r="J230" s="66">
        <v>0</v>
      </c>
      <c r="K230" s="156"/>
      <c r="L230" s="156"/>
    </row>
    <row r="231" spans="2:12" ht="39.75" customHeight="1" thickBot="1" x14ac:dyDescent="0.3">
      <c r="B231" s="189"/>
      <c r="C231" s="191"/>
      <c r="D231" s="17" t="s">
        <v>455</v>
      </c>
      <c r="E231" s="157"/>
      <c r="F231" s="66">
        <f t="shared" si="54"/>
        <v>0</v>
      </c>
      <c r="G231" s="66">
        <v>0</v>
      </c>
      <c r="H231" s="66">
        <v>0</v>
      </c>
      <c r="I231" s="66">
        <v>0</v>
      </c>
      <c r="J231" s="66">
        <v>0</v>
      </c>
      <c r="K231" s="157"/>
      <c r="L231" s="157"/>
    </row>
    <row r="232" spans="2:12" ht="29.25" customHeight="1" thickBot="1" x14ac:dyDescent="0.3">
      <c r="B232" s="187" t="s">
        <v>278</v>
      </c>
      <c r="C232" s="190" t="s">
        <v>251</v>
      </c>
      <c r="D232" s="17" t="s">
        <v>219</v>
      </c>
      <c r="E232" s="192"/>
      <c r="F232" s="66">
        <f>G232+H232+I232+J232</f>
        <v>0.27</v>
      </c>
      <c r="G232" s="66">
        <v>0.25</v>
      </c>
      <c r="H232" s="66">
        <v>0.02</v>
      </c>
      <c r="I232" s="66">
        <v>0</v>
      </c>
      <c r="J232" s="66">
        <v>0</v>
      </c>
      <c r="K232" s="193"/>
      <c r="L232" s="193"/>
    </row>
    <row r="233" spans="2:12" ht="27.75" customHeight="1" thickBot="1" x14ac:dyDescent="0.3">
      <c r="B233" s="188"/>
      <c r="C233" s="191"/>
      <c r="D233" s="17" t="s">
        <v>220</v>
      </c>
      <c r="E233" s="156"/>
      <c r="F233" s="66">
        <f>G233+H233+I233+J233</f>
        <v>0</v>
      </c>
      <c r="G233" s="66">
        <v>0</v>
      </c>
      <c r="H233" s="66">
        <v>0</v>
      </c>
      <c r="I233" s="66">
        <v>0</v>
      </c>
      <c r="J233" s="66">
        <v>0</v>
      </c>
      <c r="K233" s="156"/>
      <c r="L233" s="156"/>
    </row>
    <row r="234" spans="2:12" ht="28.5" customHeight="1" thickBot="1" x14ac:dyDescent="0.3">
      <c r="B234" s="188"/>
      <c r="C234" s="191"/>
      <c r="D234" s="17" t="s">
        <v>454</v>
      </c>
      <c r="E234" s="156"/>
      <c r="F234" s="66">
        <f>G234+H234+I234+J234</f>
        <v>0</v>
      </c>
      <c r="G234" s="66">
        <v>0</v>
      </c>
      <c r="H234" s="66">
        <v>0</v>
      </c>
      <c r="I234" s="66">
        <v>0</v>
      </c>
      <c r="J234" s="66">
        <v>0</v>
      </c>
      <c r="K234" s="156"/>
      <c r="L234" s="156"/>
    </row>
    <row r="235" spans="2:12" ht="39.75" customHeight="1" thickBot="1" x14ac:dyDescent="0.3">
      <c r="B235" s="189"/>
      <c r="C235" s="191"/>
      <c r="D235" s="17" t="s">
        <v>455</v>
      </c>
      <c r="E235" s="157"/>
      <c r="F235" s="66">
        <f>G235+H235+I235+J235</f>
        <v>0</v>
      </c>
      <c r="G235" s="66">
        <v>0</v>
      </c>
      <c r="H235" s="66">
        <v>0</v>
      </c>
      <c r="I235" s="66">
        <v>0</v>
      </c>
      <c r="J235" s="66">
        <v>0</v>
      </c>
      <c r="K235" s="157"/>
      <c r="L235" s="157"/>
    </row>
    <row r="236" spans="2:12" ht="27" customHeight="1" thickBot="1" x14ac:dyDescent="0.3">
      <c r="B236" s="221" t="s">
        <v>279</v>
      </c>
      <c r="C236" s="196" t="s">
        <v>211</v>
      </c>
      <c r="D236" s="103" t="s">
        <v>219</v>
      </c>
      <c r="E236" s="225"/>
      <c r="F236" s="104">
        <f t="shared" ref="F236:F239" si="55">G236+H236+I236+J236</f>
        <v>5.8180000000000005</v>
      </c>
      <c r="G236" s="104">
        <f>G240+G244+G248+G252+G256+G260+G264+G268+G272+G276</f>
        <v>2.8810000000000002</v>
      </c>
      <c r="H236" s="104">
        <f>H240+H244+H248+H252+H256+H260+H264+H268+H272+H276</f>
        <v>2.3069999999999999</v>
      </c>
      <c r="I236" s="104">
        <f>I240+I244+I248+I252+I256+I260+I264+I268+I272+I276</f>
        <v>0</v>
      </c>
      <c r="J236" s="104">
        <f>J240+J244+J248+J252+J256+J260+J264+J268+J272+J276</f>
        <v>0.63</v>
      </c>
      <c r="K236" s="226"/>
      <c r="L236" s="226"/>
    </row>
    <row r="237" spans="2:12" ht="29.25" customHeight="1" thickBot="1" x14ac:dyDescent="0.3">
      <c r="B237" s="222"/>
      <c r="C237" s="224"/>
      <c r="D237" s="103" t="s">
        <v>220</v>
      </c>
      <c r="E237" s="199"/>
      <c r="F237" s="104">
        <f t="shared" si="55"/>
        <v>2.024</v>
      </c>
      <c r="G237" s="104">
        <f t="shared" ref="G237:J239" si="56">G241+G245+G249+G253+G257+G261+G265+G269+G273+G277</f>
        <v>1.92</v>
      </c>
      <c r="H237" s="104">
        <f t="shared" si="56"/>
        <v>0.10400000000000001</v>
      </c>
      <c r="I237" s="104">
        <f t="shared" si="56"/>
        <v>0</v>
      </c>
      <c r="J237" s="104">
        <f t="shared" si="56"/>
        <v>0</v>
      </c>
      <c r="K237" s="199"/>
      <c r="L237" s="199"/>
    </row>
    <row r="238" spans="2:12" ht="32.25" customHeight="1" thickBot="1" x14ac:dyDescent="0.3">
      <c r="B238" s="222"/>
      <c r="C238" s="224"/>
      <c r="D238" s="103" t="s">
        <v>454</v>
      </c>
      <c r="E238" s="199"/>
      <c r="F238" s="104">
        <f t="shared" si="55"/>
        <v>2.024</v>
      </c>
      <c r="G238" s="104">
        <f t="shared" si="56"/>
        <v>1.92</v>
      </c>
      <c r="H238" s="104">
        <f t="shared" si="56"/>
        <v>0.10400000000000001</v>
      </c>
      <c r="I238" s="104">
        <f t="shared" si="56"/>
        <v>0</v>
      </c>
      <c r="J238" s="104">
        <f t="shared" si="56"/>
        <v>0</v>
      </c>
      <c r="K238" s="199"/>
      <c r="L238" s="199"/>
    </row>
    <row r="239" spans="2:12" ht="39.75" customHeight="1" thickBot="1" x14ac:dyDescent="0.3">
      <c r="B239" s="223"/>
      <c r="C239" s="224"/>
      <c r="D239" s="103" t="s">
        <v>455</v>
      </c>
      <c r="E239" s="200"/>
      <c r="F239" s="104">
        <f t="shared" si="55"/>
        <v>0</v>
      </c>
      <c r="G239" s="104">
        <f t="shared" si="56"/>
        <v>0</v>
      </c>
      <c r="H239" s="104">
        <f t="shared" si="56"/>
        <v>0</v>
      </c>
      <c r="I239" s="104">
        <f t="shared" si="56"/>
        <v>0</v>
      </c>
      <c r="J239" s="104">
        <f t="shared" si="56"/>
        <v>0</v>
      </c>
      <c r="K239" s="200"/>
      <c r="L239" s="200"/>
    </row>
    <row r="240" spans="2:12" ht="29.25" customHeight="1" thickBot="1" x14ac:dyDescent="0.3">
      <c r="B240" s="187" t="s">
        <v>280</v>
      </c>
      <c r="C240" s="190" t="s">
        <v>212</v>
      </c>
      <c r="D240" s="17" t="s">
        <v>219</v>
      </c>
      <c r="E240" s="192"/>
      <c r="F240" s="66">
        <f t="shared" ref="F240:F243" si="57">G240+H240+I240+J240</f>
        <v>0.1</v>
      </c>
      <c r="G240" s="66">
        <v>0</v>
      </c>
      <c r="H240" s="66">
        <v>0.1</v>
      </c>
      <c r="I240" s="66">
        <v>0</v>
      </c>
      <c r="J240" s="66">
        <v>0</v>
      </c>
      <c r="K240" s="193"/>
      <c r="L240" s="193"/>
    </row>
    <row r="241" spans="2:12" ht="28.5" customHeight="1" thickBot="1" x14ac:dyDescent="0.3">
      <c r="B241" s="188"/>
      <c r="C241" s="191"/>
      <c r="D241" s="17" t="s">
        <v>220</v>
      </c>
      <c r="E241" s="156"/>
      <c r="F241" s="66">
        <f t="shared" si="57"/>
        <v>0</v>
      </c>
      <c r="G241" s="66">
        <v>0</v>
      </c>
      <c r="H241" s="66">
        <v>0</v>
      </c>
      <c r="I241" s="66">
        <v>0</v>
      </c>
      <c r="J241" s="66">
        <v>0</v>
      </c>
      <c r="K241" s="156"/>
      <c r="L241" s="156"/>
    </row>
    <row r="242" spans="2:12" ht="31.5" customHeight="1" thickBot="1" x14ac:dyDescent="0.3">
      <c r="B242" s="188"/>
      <c r="C242" s="191"/>
      <c r="D242" s="17" t="s">
        <v>454</v>
      </c>
      <c r="E242" s="156"/>
      <c r="F242" s="66">
        <f t="shared" si="57"/>
        <v>0</v>
      </c>
      <c r="G242" s="66">
        <v>0</v>
      </c>
      <c r="H242" s="66">
        <v>0</v>
      </c>
      <c r="I242" s="66">
        <v>0</v>
      </c>
      <c r="J242" s="66">
        <v>0</v>
      </c>
      <c r="K242" s="156"/>
      <c r="L242" s="156"/>
    </row>
    <row r="243" spans="2:12" ht="39.75" customHeight="1" thickBot="1" x14ac:dyDescent="0.3">
      <c r="B243" s="189"/>
      <c r="C243" s="191"/>
      <c r="D243" s="17" t="s">
        <v>455</v>
      </c>
      <c r="E243" s="157"/>
      <c r="F243" s="66">
        <f t="shared" si="57"/>
        <v>0</v>
      </c>
      <c r="G243" s="66">
        <v>0</v>
      </c>
      <c r="H243" s="66">
        <v>0</v>
      </c>
      <c r="I243" s="66">
        <v>0</v>
      </c>
      <c r="J243" s="66">
        <v>0</v>
      </c>
      <c r="K243" s="157"/>
      <c r="L243" s="157"/>
    </row>
    <row r="244" spans="2:12" ht="26.25" customHeight="1" thickBot="1" x14ac:dyDescent="0.3">
      <c r="B244" s="187" t="s">
        <v>281</v>
      </c>
      <c r="C244" s="190" t="s">
        <v>213</v>
      </c>
      <c r="D244" s="17" t="s">
        <v>219</v>
      </c>
      <c r="E244" s="192"/>
      <c r="F244" s="66">
        <f t="shared" ref="F244:F271" si="58">G244+H244+I244+J244</f>
        <v>0.13</v>
      </c>
      <c r="G244" s="66">
        <v>0.12</v>
      </c>
      <c r="H244" s="66">
        <v>0.01</v>
      </c>
      <c r="I244" s="66">
        <v>0</v>
      </c>
      <c r="J244" s="66">
        <v>0</v>
      </c>
      <c r="K244" s="193"/>
      <c r="L244" s="193"/>
    </row>
    <row r="245" spans="2:12" ht="30" customHeight="1" thickBot="1" x14ac:dyDescent="0.3">
      <c r="B245" s="188"/>
      <c r="C245" s="191"/>
      <c r="D245" s="17" t="s">
        <v>220</v>
      </c>
      <c r="E245" s="156"/>
      <c r="F245" s="66">
        <f t="shared" si="58"/>
        <v>0.13</v>
      </c>
      <c r="G245" s="66">
        <v>0.12</v>
      </c>
      <c r="H245" s="66">
        <v>0.01</v>
      </c>
      <c r="I245" s="66">
        <v>0</v>
      </c>
      <c r="J245" s="66">
        <v>0</v>
      </c>
      <c r="K245" s="156"/>
      <c r="L245" s="156"/>
    </row>
    <row r="246" spans="2:12" ht="39.75" customHeight="1" thickBot="1" x14ac:dyDescent="0.3">
      <c r="B246" s="188"/>
      <c r="C246" s="191"/>
      <c r="D246" s="17" t="s">
        <v>454</v>
      </c>
      <c r="E246" s="156"/>
      <c r="F246" s="66">
        <f t="shared" si="58"/>
        <v>0.13</v>
      </c>
      <c r="G246" s="66">
        <v>0.12</v>
      </c>
      <c r="H246" s="66">
        <v>0.01</v>
      </c>
      <c r="I246" s="66">
        <v>0</v>
      </c>
      <c r="J246" s="66">
        <v>0</v>
      </c>
      <c r="K246" s="156"/>
      <c r="L246" s="156"/>
    </row>
    <row r="247" spans="2:12" ht="39.75" customHeight="1" thickBot="1" x14ac:dyDescent="0.3">
      <c r="B247" s="189"/>
      <c r="C247" s="191"/>
      <c r="D247" s="17" t="s">
        <v>455</v>
      </c>
      <c r="E247" s="157"/>
      <c r="F247" s="66">
        <f t="shared" si="58"/>
        <v>0</v>
      </c>
      <c r="G247" s="66">
        <v>0</v>
      </c>
      <c r="H247" s="66">
        <v>0</v>
      </c>
      <c r="I247" s="66">
        <v>0</v>
      </c>
      <c r="J247" s="66">
        <v>0</v>
      </c>
      <c r="K247" s="157"/>
      <c r="L247" s="157"/>
    </row>
    <row r="248" spans="2:12" ht="30.75" customHeight="1" thickBot="1" x14ac:dyDescent="0.3">
      <c r="B248" s="187" t="s">
        <v>282</v>
      </c>
      <c r="C248" s="190" t="s">
        <v>252</v>
      </c>
      <c r="D248" s="17" t="s">
        <v>219</v>
      </c>
      <c r="E248" s="192"/>
      <c r="F248" s="66">
        <f t="shared" si="58"/>
        <v>0.69000000000000006</v>
      </c>
      <c r="G248" s="66">
        <v>0.64</v>
      </c>
      <c r="H248" s="66">
        <v>0.05</v>
      </c>
      <c r="I248" s="66">
        <v>0</v>
      </c>
      <c r="J248" s="66">
        <v>0</v>
      </c>
      <c r="K248" s="211" t="s">
        <v>532</v>
      </c>
      <c r="L248" s="193"/>
    </row>
    <row r="249" spans="2:12" ht="27.75" customHeight="1" thickBot="1" x14ac:dyDescent="0.3">
      <c r="B249" s="188"/>
      <c r="C249" s="191"/>
      <c r="D249" s="17" t="s">
        <v>220</v>
      </c>
      <c r="E249" s="156"/>
      <c r="F249" s="66">
        <f t="shared" si="58"/>
        <v>0.69000000000000006</v>
      </c>
      <c r="G249" s="66">
        <v>0.64</v>
      </c>
      <c r="H249" s="66">
        <v>0.05</v>
      </c>
      <c r="I249" s="66">
        <v>0</v>
      </c>
      <c r="J249" s="66">
        <v>0</v>
      </c>
      <c r="K249" s="214"/>
      <c r="L249" s="156"/>
    </row>
    <row r="250" spans="2:12" ht="30" customHeight="1" thickBot="1" x14ac:dyDescent="0.3">
      <c r="B250" s="188"/>
      <c r="C250" s="191"/>
      <c r="D250" s="17" t="s">
        <v>454</v>
      </c>
      <c r="E250" s="156"/>
      <c r="F250" s="66">
        <f t="shared" si="58"/>
        <v>0.69000000000000006</v>
      </c>
      <c r="G250" s="66">
        <v>0.64</v>
      </c>
      <c r="H250" s="66">
        <v>0.05</v>
      </c>
      <c r="I250" s="66">
        <v>0</v>
      </c>
      <c r="J250" s="66">
        <v>0</v>
      </c>
      <c r="K250" s="214"/>
      <c r="L250" s="156"/>
    </row>
    <row r="251" spans="2:12" ht="39.75" customHeight="1" thickBot="1" x14ac:dyDescent="0.3">
      <c r="B251" s="189"/>
      <c r="C251" s="191"/>
      <c r="D251" s="17" t="s">
        <v>455</v>
      </c>
      <c r="E251" s="157"/>
      <c r="F251" s="66">
        <f t="shared" si="58"/>
        <v>0</v>
      </c>
      <c r="G251" s="66">
        <v>0</v>
      </c>
      <c r="H251" s="66">
        <v>0</v>
      </c>
      <c r="I251" s="66">
        <v>0</v>
      </c>
      <c r="J251" s="66">
        <v>0</v>
      </c>
      <c r="K251" s="215"/>
      <c r="L251" s="157"/>
    </row>
    <row r="252" spans="2:12" ht="27.75" customHeight="1" thickBot="1" x14ac:dyDescent="0.3">
      <c r="B252" s="187" t="s">
        <v>283</v>
      </c>
      <c r="C252" s="190" t="s">
        <v>214</v>
      </c>
      <c r="D252" s="17" t="s">
        <v>219</v>
      </c>
      <c r="E252" s="192"/>
      <c r="F252" s="66">
        <f t="shared" si="58"/>
        <v>1.4000000000000001</v>
      </c>
      <c r="G252" s="66">
        <v>1.3</v>
      </c>
      <c r="H252" s="66">
        <v>0.1</v>
      </c>
      <c r="I252" s="66">
        <v>0</v>
      </c>
      <c r="J252" s="66">
        <v>0</v>
      </c>
      <c r="K252" s="211" t="s">
        <v>533</v>
      </c>
      <c r="L252" s="193"/>
    </row>
    <row r="253" spans="2:12" ht="28.5" customHeight="1" thickBot="1" x14ac:dyDescent="0.3">
      <c r="B253" s="188"/>
      <c r="C253" s="191"/>
      <c r="D253" s="17" t="s">
        <v>220</v>
      </c>
      <c r="E253" s="156"/>
      <c r="F253" s="66">
        <f t="shared" si="58"/>
        <v>0.60399999999999998</v>
      </c>
      <c r="G253" s="66">
        <v>0.6</v>
      </c>
      <c r="H253" s="66">
        <v>4.0000000000000001E-3</v>
      </c>
      <c r="I253" s="66">
        <v>0</v>
      </c>
      <c r="J253" s="66">
        <v>0</v>
      </c>
      <c r="K253" s="214"/>
      <c r="L253" s="156"/>
    </row>
    <row r="254" spans="2:12" ht="28.5" customHeight="1" thickBot="1" x14ac:dyDescent="0.3">
      <c r="B254" s="188"/>
      <c r="C254" s="191"/>
      <c r="D254" s="17" t="s">
        <v>454</v>
      </c>
      <c r="E254" s="156"/>
      <c r="F254" s="66">
        <f t="shared" si="58"/>
        <v>0.60399999999999998</v>
      </c>
      <c r="G254" s="66">
        <v>0.6</v>
      </c>
      <c r="H254" s="66">
        <v>4.0000000000000001E-3</v>
      </c>
      <c r="I254" s="66">
        <v>0</v>
      </c>
      <c r="J254" s="66">
        <v>0</v>
      </c>
      <c r="K254" s="214"/>
      <c r="L254" s="156"/>
    </row>
    <row r="255" spans="2:12" ht="39.75" customHeight="1" thickBot="1" x14ac:dyDescent="0.3">
      <c r="B255" s="189"/>
      <c r="C255" s="191"/>
      <c r="D255" s="17" t="s">
        <v>455</v>
      </c>
      <c r="E255" s="157"/>
      <c r="F255" s="66">
        <f t="shared" si="58"/>
        <v>0</v>
      </c>
      <c r="G255" s="66">
        <v>0</v>
      </c>
      <c r="H255" s="66">
        <v>0</v>
      </c>
      <c r="I255" s="66">
        <v>0</v>
      </c>
      <c r="J255" s="66">
        <v>0</v>
      </c>
      <c r="K255" s="215"/>
      <c r="L255" s="157"/>
    </row>
    <row r="256" spans="2:12" ht="27.75" customHeight="1" thickBot="1" x14ac:dyDescent="0.3">
      <c r="B256" s="187" t="s">
        <v>284</v>
      </c>
      <c r="C256" s="190" t="s">
        <v>215</v>
      </c>
      <c r="D256" s="17" t="s">
        <v>219</v>
      </c>
      <c r="E256" s="192"/>
      <c r="F256" s="66">
        <f t="shared" si="58"/>
        <v>0.30000000000000004</v>
      </c>
      <c r="G256" s="66">
        <v>0.28000000000000003</v>
      </c>
      <c r="H256" s="66">
        <v>0.02</v>
      </c>
      <c r="I256" s="66">
        <v>0</v>
      </c>
      <c r="J256" s="66">
        <v>0</v>
      </c>
      <c r="K256" s="211" t="s">
        <v>534</v>
      </c>
      <c r="L256" s="193"/>
    </row>
    <row r="257" spans="2:12" ht="27" customHeight="1" thickBot="1" x14ac:dyDescent="0.3">
      <c r="B257" s="188"/>
      <c r="C257" s="191"/>
      <c r="D257" s="17" t="s">
        <v>220</v>
      </c>
      <c r="E257" s="156"/>
      <c r="F257" s="66">
        <f t="shared" si="58"/>
        <v>0.30000000000000004</v>
      </c>
      <c r="G257" s="66">
        <v>0.28000000000000003</v>
      </c>
      <c r="H257" s="66">
        <v>0.02</v>
      </c>
      <c r="I257" s="66">
        <v>0</v>
      </c>
      <c r="J257" s="66">
        <v>0</v>
      </c>
      <c r="K257" s="214"/>
      <c r="L257" s="156"/>
    </row>
    <row r="258" spans="2:12" ht="25.5" customHeight="1" thickBot="1" x14ac:dyDescent="0.3">
      <c r="B258" s="188"/>
      <c r="C258" s="191"/>
      <c r="D258" s="17" t="s">
        <v>454</v>
      </c>
      <c r="E258" s="156"/>
      <c r="F258" s="66">
        <f t="shared" si="58"/>
        <v>0.30000000000000004</v>
      </c>
      <c r="G258" s="66">
        <v>0.28000000000000003</v>
      </c>
      <c r="H258" s="66">
        <v>0.02</v>
      </c>
      <c r="I258" s="66">
        <v>0</v>
      </c>
      <c r="J258" s="66">
        <v>0</v>
      </c>
      <c r="K258" s="214"/>
      <c r="L258" s="156"/>
    </row>
    <row r="259" spans="2:12" ht="39.75" customHeight="1" thickBot="1" x14ac:dyDescent="0.3">
      <c r="B259" s="189"/>
      <c r="C259" s="191"/>
      <c r="D259" s="17" t="s">
        <v>455</v>
      </c>
      <c r="E259" s="157"/>
      <c r="F259" s="66">
        <f t="shared" si="58"/>
        <v>0</v>
      </c>
      <c r="G259" s="66">
        <v>0</v>
      </c>
      <c r="H259" s="66">
        <v>0</v>
      </c>
      <c r="I259" s="66">
        <v>0</v>
      </c>
      <c r="J259" s="66">
        <v>0</v>
      </c>
      <c r="K259" s="215"/>
      <c r="L259" s="157"/>
    </row>
    <row r="260" spans="2:12" ht="27" customHeight="1" thickBot="1" x14ac:dyDescent="0.3">
      <c r="B260" s="187" t="s">
        <v>285</v>
      </c>
      <c r="C260" s="190" t="s">
        <v>253</v>
      </c>
      <c r="D260" s="17" t="s">
        <v>219</v>
      </c>
      <c r="E260" s="192"/>
      <c r="F260" s="66">
        <f t="shared" si="58"/>
        <v>0.30000000000000004</v>
      </c>
      <c r="G260" s="66">
        <v>0.28000000000000003</v>
      </c>
      <c r="H260" s="66">
        <v>0.02</v>
      </c>
      <c r="I260" s="66">
        <v>0</v>
      </c>
      <c r="J260" s="66">
        <v>0</v>
      </c>
      <c r="K260" s="193"/>
      <c r="L260" s="193"/>
    </row>
    <row r="261" spans="2:12" ht="26.25" customHeight="1" thickBot="1" x14ac:dyDescent="0.3">
      <c r="B261" s="188"/>
      <c r="C261" s="191"/>
      <c r="D261" s="17" t="s">
        <v>220</v>
      </c>
      <c r="E261" s="156"/>
      <c r="F261" s="66">
        <f t="shared" si="58"/>
        <v>0.30000000000000004</v>
      </c>
      <c r="G261" s="66">
        <v>0.28000000000000003</v>
      </c>
      <c r="H261" s="66">
        <v>0.02</v>
      </c>
      <c r="I261" s="66">
        <v>0</v>
      </c>
      <c r="J261" s="66">
        <v>0</v>
      </c>
      <c r="K261" s="156"/>
      <c r="L261" s="156"/>
    </row>
    <row r="262" spans="2:12" ht="32.25" customHeight="1" thickBot="1" x14ac:dyDescent="0.3">
      <c r="B262" s="188"/>
      <c r="C262" s="191"/>
      <c r="D262" s="17" t="s">
        <v>454</v>
      </c>
      <c r="E262" s="156"/>
      <c r="F262" s="66">
        <f t="shared" si="58"/>
        <v>0.30000000000000004</v>
      </c>
      <c r="G262" s="66">
        <v>0.28000000000000003</v>
      </c>
      <c r="H262" s="66">
        <v>0.02</v>
      </c>
      <c r="I262" s="66">
        <v>0</v>
      </c>
      <c r="J262" s="66">
        <v>0</v>
      </c>
      <c r="K262" s="156"/>
      <c r="L262" s="156"/>
    </row>
    <row r="263" spans="2:12" ht="39.75" customHeight="1" thickBot="1" x14ac:dyDescent="0.3">
      <c r="B263" s="189"/>
      <c r="C263" s="191"/>
      <c r="D263" s="17" t="s">
        <v>455</v>
      </c>
      <c r="E263" s="157"/>
      <c r="F263" s="66">
        <f t="shared" si="58"/>
        <v>0</v>
      </c>
      <c r="G263" s="66">
        <v>0</v>
      </c>
      <c r="H263" s="66">
        <v>0</v>
      </c>
      <c r="I263" s="66">
        <v>0</v>
      </c>
      <c r="J263" s="66">
        <v>0</v>
      </c>
      <c r="K263" s="157"/>
      <c r="L263" s="157"/>
    </row>
    <row r="264" spans="2:12" ht="25.5" customHeight="1" thickBot="1" x14ac:dyDescent="0.3">
      <c r="B264" s="187" t="s">
        <v>286</v>
      </c>
      <c r="C264" s="190" t="s">
        <v>254</v>
      </c>
      <c r="D264" s="17" t="s">
        <v>219</v>
      </c>
      <c r="E264" s="192"/>
      <c r="F264" s="66">
        <f t="shared" si="58"/>
        <v>0.2</v>
      </c>
      <c r="G264" s="66">
        <v>0.17</v>
      </c>
      <c r="H264" s="66">
        <v>0.03</v>
      </c>
      <c r="I264" s="66">
        <v>0</v>
      </c>
      <c r="J264" s="66">
        <v>0</v>
      </c>
      <c r="K264" s="193"/>
      <c r="L264" s="193"/>
    </row>
    <row r="265" spans="2:12" ht="28.5" customHeight="1" thickBot="1" x14ac:dyDescent="0.3">
      <c r="B265" s="188"/>
      <c r="C265" s="191"/>
      <c r="D265" s="17" t="s">
        <v>220</v>
      </c>
      <c r="E265" s="156"/>
      <c r="F265" s="66">
        <f t="shared" si="58"/>
        <v>0</v>
      </c>
      <c r="G265" s="66">
        <v>0</v>
      </c>
      <c r="H265" s="66">
        <v>0</v>
      </c>
      <c r="I265" s="66">
        <v>0</v>
      </c>
      <c r="J265" s="66">
        <v>0</v>
      </c>
      <c r="K265" s="156"/>
      <c r="L265" s="156"/>
    </row>
    <row r="266" spans="2:12" ht="31.5" customHeight="1" thickBot="1" x14ac:dyDescent="0.3">
      <c r="B266" s="188"/>
      <c r="C266" s="191"/>
      <c r="D266" s="17" t="s">
        <v>454</v>
      </c>
      <c r="E266" s="156"/>
      <c r="F266" s="66">
        <f t="shared" si="58"/>
        <v>0</v>
      </c>
      <c r="G266" s="66">
        <v>0</v>
      </c>
      <c r="H266" s="66">
        <v>0</v>
      </c>
      <c r="I266" s="66">
        <v>0</v>
      </c>
      <c r="J266" s="66">
        <v>0</v>
      </c>
      <c r="K266" s="156"/>
      <c r="L266" s="156"/>
    </row>
    <row r="267" spans="2:12" ht="39.75" customHeight="1" thickBot="1" x14ac:dyDescent="0.3">
      <c r="B267" s="189"/>
      <c r="C267" s="191"/>
      <c r="D267" s="17" t="s">
        <v>455</v>
      </c>
      <c r="E267" s="157"/>
      <c r="F267" s="66">
        <f t="shared" si="58"/>
        <v>0</v>
      </c>
      <c r="G267" s="66">
        <v>0</v>
      </c>
      <c r="H267" s="66">
        <v>0</v>
      </c>
      <c r="I267" s="66">
        <v>0</v>
      </c>
      <c r="J267" s="66">
        <v>0</v>
      </c>
      <c r="K267" s="157"/>
      <c r="L267" s="157"/>
    </row>
    <row r="268" spans="2:12" ht="29.25" customHeight="1" thickBot="1" x14ac:dyDescent="0.3">
      <c r="B268" s="187" t="s">
        <v>287</v>
      </c>
      <c r="C268" s="190" t="s">
        <v>216</v>
      </c>
      <c r="D268" s="17" t="s">
        <v>219</v>
      </c>
      <c r="E268" s="192"/>
      <c r="F268" s="66">
        <f t="shared" si="58"/>
        <v>9.8000000000000004E-2</v>
      </c>
      <c r="G268" s="66">
        <v>9.0999999999999998E-2</v>
      </c>
      <c r="H268" s="66">
        <v>7.0000000000000001E-3</v>
      </c>
      <c r="I268" s="66">
        <v>0</v>
      </c>
      <c r="J268" s="66">
        <v>0</v>
      </c>
      <c r="K268" s="193"/>
      <c r="L268" s="193"/>
    </row>
    <row r="269" spans="2:12" ht="28.5" customHeight="1" thickBot="1" x14ac:dyDescent="0.3">
      <c r="B269" s="188"/>
      <c r="C269" s="191"/>
      <c r="D269" s="17" t="s">
        <v>220</v>
      </c>
      <c r="E269" s="156"/>
      <c r="F269" s="66">
        <f t="shared" si="58"/>
        <v>0</v>
      </c>
      <c r="G269" s="66">
        <v>0</v>
      </c>
      <c r="H269" s="66">
        <v>0</v>
      </c>
      <c r="I269" s="66">
        <v>0</v>
      </c>
      <c r="J269" s="66">
        <v>0</v>
      </c>
      <c r="K269" s="156"/>
      <c r="L269" s="156"/>
    </row>
    <row r="270" spans="2:12" ht="30.75" customHeight="1" thickBot="1" x14ac:dyDescent="0.3">
      <c r="B270" s="188"/>
      <c r="C270" s="191"/>
      <c r="D270" s="17" t="s">
        <v>454</v>
      </c>
      <c r="E270" s="156"/>
      <c r="F270" s="66">
        <f t="shared" si="58"/>
        <v>0</v>
      </c>
      <c r="G270" s="66">
        <v>0</v>
      </c>
      <c r="H270" s="66">
        <v>0</v>
      </c>
      <c r="I270" s="66">
        <v>0</v>
      </c>
      <c r="J270" s="66">
        <v>0</v>
      </c>
      <c r="K270" s="156"/>
      <c r="L270" s="156"/>
    </row>
    <row r="271" spans="2:12" ht="39.75" customHeight="1" thickBot="1" x14ac:dyDescent="0.3">
      <c r="B271" s="189"/>
      <c r="C271" s="191"/>
      <c r="D271" s="17" t="s">
        <v>455</v>
      </c>
      <c r="E271" s="157"/>
      <c r="F271" s="66">
        <f t="shared" si="58"/>
        <v>0</v>
      </c>
      <c r="G271" s="66">
        <v>0</v>
      </c>
      <c r="H271" s="66">
        <v>0</v>
      </c>
      <c r="I271" s="66">
        <v>0</v>
      </c>
      <c r="J271" s="66">
        <v>0</v>
      </c>
      <c r="K271" s="157"/>
      <c r="L271" s="157"/>
    </row>
    <row r="272" spans="2:12" ht="33" customHeight="1" thickBot="1" x14ac:dyDescent="0.3">
      <c r="B272" s="187" t="s">
        <v>288</v>
      </c>
      <c r="C272" s="190" t="s">
        <v>217</v>
      </c>
      <c r="D272" s="17" t="s">
        <v>219</v>
      </c>
      <c r="E272" s="192"/>
      <c r="F272" s="66">
        <f t="shared" ref="F272:F275" si="59">G272+H272+I272+J272</f>
        <v>0.5</v>
      </c>
      <c r="G272" s="66">
        <v>0</v>
      </c>
      <c r="H272" s="66">
        <v>0.5</v>
      </c>
      <c r="I272" s="66">
        <v>0</v>
      </c>
      <c r="J272" s="66">
        <v>0</v>
      </c>
      <c r="K272" s="193"/>
      <c r="L272" s="193"/>
    </row>
    <row r="273" spans="2:12" ht="29.25" customHeight="1" thickBot="1" x14ac:dyDescent="0.3">
      <c r="B273" s="188"/>
      <c r="C273" s="191"/>
      <c r="D273" s="17" t="s">
        <v>220</v>
      </c>
      <c r="E273" s="156"/>
      <c r="F273" s="66">
        <f t="shared" si="59"/>
        <v>0</v>
      </c>
      <c r="G273" s="66">
        <v>0</v>
      </c>
      <c r="H273" s="66">
        <v>0</v>
      </c>
      <c r="I273" s="66">
        <v>0</v>
      </c>
      <c r="J273" s="66">
        <v>0</v>
      </c>
      <c r="K273" s="156"/>
      <c r="L273" s="156"/>
    </row>
    <row r="274" spans="2:12" ht="39.75" customHeight="1" thickBot="1" x14ac:dyDescent="0.3">
      <c r="B274" s="188"/>
      <c r="C274" s="191"/>
      <c r="D274" s="17" t="s">
        <v>454</v>
      </c>
      <c r="E274" s="156"/>
      <c r="F274" s="66">
        <f t="shared" si="59"/>
        <v>0</v>
      </c>
      <c r="G274" s="66">
        <v>0</v>
      </c>
      <c r="H274" s="66">
        <v>0</v>
      </c>
      <c r="I274" s="66">
        <v>0</v>
      </c>
      <c r="J274" s="66">
        <v>0</v>
      </c>
      <c r="K274" s="156"/>
      <c r="L274" s="156"/>
    </row>
    <row r="275" spans="2:12" ht="39.75" customHeight="1" thickBot="1" x14ac:dyDescent="0.3">
      <c r="B275" s="189"/>
      <c r="C275" s="191"/>
      <c r="D275" s="17" t="s">
        <v>455</v>
      </c>
      <c r="E275" s="157"/>
      <c r="F275" s="66">
        <f t="shared" si="59"/>
        <v>0</v>
      </c>
      <c r="G275" s="66">
        <v>0</v>
      </c>
      <c r="H275" s="66">
        <v>0</v>
      </c>
      <c r="I275" s="66">
        <v>0</v>
      </c>
      <c r="J275" s="66">
        <v>0</v>
      </c>
      <c r="K275" s="157"/>
      <c r="L275" s="157"/>
    </row>
    <row r="276" spans="2:12" ht="27" customHeight="1" thickBot="1" x14ac:dyDescent="0.3">
      <c r="B276" s="187" t="s">
        <v>289</v>
      </c>
      <c r="C276" s="190" t="s">
        <v>255</v>
      </c>
      <c r="D276" s="17" t="s">
        <v>219</v>
      </c>
      <c r="E276" s="192"/>
      <c r="F276" s="66">
        <f t="shared" ref="F276:F279" si="60">G276+H276+I276+J276</f>
        <v>2.1</v>
      </c>
      <c r="G276" s="66">
        <v>0</v>
      </c>
      <c r="H276" s="66">
        <v>1.47</v>
      </c>
      <c r="I276" s="66">
        <v>0</v>
      </c>
      <c r="J276" s="66">
        <v>0.63</v>
      </c>
      <c r="K276" s="193"/>
      <c r="L276" s="193"/>
    </row>
    <row r="277" spans="2:12" ht="27.75" customHeight="1" thickBot="1" x14ac:dyDescent="0.3">
      <c r="B277" s="188"/>
      <c r="C277" s="191"/>
      <c r="D277" s="17" t="s">
        <v>220</v>
      </c>
      <c r="E277" s="156"/>
      <c r="F277" s="66">
        <f t="shared" si="60"/>
        <v>0</v>
      </c>
      <c r="G277" s="66">
        <v>0</v>
      </c>
      <c r="H277" s="66">
        <v>0</v>
      </c>
      <c r="I277" s="66">
        <v>0</v>
      </c>
      <c r="J277" s="66">
        <v>0</v>
      </c>
      <c r="K277" s="156"/>
      <c r="L277" s="156"/>
    </row>
    <row r="278" spans="2:12" ht="27" customHeight="1" thickBot="1" x14ac:dyDescent="0.3">
      <c r="B278" s="188"/>
      <c r="C278" s="191"/>
      <c r="D278" s="17" t="s">
        <v>454</v>
      </c>
      <c r="E278" s="156"/>
      <c r="F278" s="66">
        <f t="shared" si="60"/>
        <v>0</v>
      </c>
      <c r="G278" s="66">
        <v>0</v>
      </c>
      <c r="H278" s="66">
        <v>0</v>
      </c>
      <c r="I278" s="66">
        <v>0</v>
      </c>
      <c r="J278" s="66">
        <v>0</v>
      </c>
      <c r="K278" s="156"/>
      <c r="L278" s="156"/>
    </row>
    <row r="279" spans="2:12" ht="39.75" customHeight="1" thickBot="1" x14ac:dyDescent="0.3">
      <c r="B279" s="189"/>
      <c r="C279" s="191"/>
      <c r="D279" s="17" t="s">
        <v>455</v>
      </c>
      <c r="E279" s="157"/>
      <c r="F279" s="66">
        <f t="shared" si="60"/>
        <v>0</v>
      </c>
      <c r="G279" s="66">
        <v>0</v>
      </c>
      <c r="H279" s="66">
        <v>0</v>
      </c>
      <c r="I279" s="66">
        <v>0</v>
      </c>
      <c r="J279" s="66">
        <v>0</v>
      </c>
      <c r="K279" s="157"/>
      <c r="L279" s="157"/>
    </row>
    <row r="280" spans="2:12" ht="29.25" customHeight="1" thickBot="1" x14ac:dyDescent="0.3">
      <c r="B280" s="317" t="s">
        <v>45</v>
      </c>
      <c r="C280" s="269" t="s">
        <v>127</v>
      </c>
      <c r="D280" s="109" t="s">
        <v>219</v>
      </c>
      <c r="E280" s="113"/>
      <c r="F280" s="107">
        <f>G280+H280+I280+J280</f>
        <v>442.29464006000006</v>
      </c>
      <c r="G280" s="114">
        <f>G284+G308+G320+G324</f>
        <v>332.77524006000004</v>
      </c>
      <c r="H280" s="114">
        <f>H284+H308+H320+H324</f>
        <v>47.145899999999997</v>
      </c>
      <c r="I280" s="114">
        <f>I284+I308+I320+I324</f>
        <v>23.5808</v>
      </c>
      <c r="J280" s="114">
        <f>J284+J308+J320+J324</f>
        <v>38.792700000000004</v>
      </c>
      <c r="K280" s="269"/>
      <c r="L280" s="269"/>
    </row>
    <row r="281" spans="2:12" ht="29.25" customHeight="1" thickBot="1" x14ac:dyDescent="0.3">
      <c r="B281" s="317"/>
      <c r="C281" s="269"/>
      <c r="D281" s="109" t="s">
        <v>220</v>
      </c>
      <c r="E281" s="110"/>
      <c r="F281" s="107">
        <f t="shared" ref="F281:F283" si="61">G281+H281+I281+J281</f>
        <v>441.86904006000003</v>
      </c>
      <c r="G281" s="114">
        <f t="shared" ref="G281:J283" si="62">G285+G309+G321+G325</f>
        <v>332.34964006000001</v>
      </c>
      <c r="H281" s="114">
        <f t="shared" si="62"/>
        <v>47.145899999999997</v>
      </c>
      <c r="I281" s="114">
        <f t="shared" si="62"/>
        <v>23.5808</v>
      </c>
      <c r="J281" s="114">
        <f t="shared" si="62"/>
        <v>38.792700000000004</v>
      </c>
      <c r="K281" s="269"/>
      <c r="L281" s="269"/>
    </row>
    <row r="282" spans="2:12" ht="30.75" customHeight="1" thickBot="1" x14ac:dyDescent="0.3">
      <c r="B282" s="317"/>
      <c r="C282" s="269"/>
      <c r="D282" s="109" t="s">
        <v>456</v>
      </c>
      <c r="E282" s="110"/>
      <c r="F282" s="107">
        <f t="shared" si="61"/>
        <v>381.77264006000001</v>
      </c>
      <c r="G282" s="114">
        <f t="shared" si="62"/>
        <v>322.91624006000001</v>
      </c>
      <c r="H282" s="114">
        <f t="shared" si="62"/>
        <v>46.301299999999998</v>
      </c>
      <c r="I282" s="114">
        <f t="shared" si="62"/>
        <v>12.555099999999999</v>
      </c>
      <c r="J282" s="114">
        <f t="shared" si="62"/>
        <v>0</v>
      </c>
      <c r="K282" s="269"/>
      <c r="L282" s="269"/>
    </row>
    <row r="283" spans="2:12" ht="39.75" customHeight="1" thickBot="1" x14ac:dyDescent="0.3">
      <c r="B283" s="317"/>
      <c r="C283" s="269"/>
      <c r="D283" s="109" t="s">
        <v>457</v>
      </c>
      <c r="E283" s="110"/>
      <c r="F283" s="107">
        <f t="shared" si="61"/>
        <v>89.641419060000004</v>
      </c>
      <c r="G283" s="114">
        <f t="shared" si="62"/>
        <v>75.608319059999999</v>
      </c>
      <c r="H283" s="114">
        <f t="shared" si="62"/>
        <v>14.033099999999999</v>
      </c>
      <c r="I283" s="114">
        <f t="shared" si="62"/>
        <v>0</v>
      </c>
      <c r="J283" s="114">
        <f t="shared" si="62"/>
        <v>0</v>
      </c>
      <c r="K283" s="269"/>
      <c r="L283" s="269"/>
    </row>
    <row r="284" spans="2:12" ht="26.25" customHeight="1" thickBot="1" x14ac:dyDescent="0.3">
      <c r="B284" s="220" t="s">
        <v>46</v>
      </c>
      <c r="C284" s="238" t="s">
        <v>224</v>
      </c>
      <c r="D284" s="85" t="s">
        <v>219</v>
      </c>
      <c r="E284" s="259"/>
      <c r="F284" s="77">
        <f>G284+H284+I284+J284</f>
        <v>127.53030000000001</v>
      </c>
      <c r="G284" s="90">
        <f>G288+G300</f>
        <v>47.455399999999997</v>
      </c>
      <c r="H284" s="90">
        <f>H288+H300</f>
        <v>30.256499999999999</v>
      </c>
      <c r="I284" s="90">
        <f>I288+I300</f>
        <v>11.025700000000001</v>
      </c>
      <c r="J284" s="90">
        <f>J288+J300</f>
        <v>38.792700000000004</v>
      </c>
      <c r="K284" s="311"/>
      <c r="L284" s="311"/>
    </row>
    <row r="285" spans="2:12" ht="28.5" customHeight="1" thickBot="1" x14ac:dyDescent="0.3">
      <c r="B285" s="220"/>
      <c r="C285" s="238"/>
      <c r="D285" s="85" t="s">
        <v>220</v>
      </c>
      <c r="E285" s="260"/>
      <c r="F285" s="77">
        <f t="shared" ref="F285:F287" si="63">G285+H285+I285+J285</f>
        <v>127.10470000000001</v>
      </c>
      <c r="G285" s="90">
        <f t="shared" ref="G285:J287" si="64">G289+G301</f>
        <v>47.029800000000002</v>
      </c>
      <c r="H285" s="90">
        <f t="shared" si="64"/>
        <v>30.256499999999999</v>
      </c>
      <c r="I285" s="90">
        <f t="shared" si="64"/>
        <v>11.025700000000001</v>
      </c>
      <c r="J285" s="90">
        <f t="shared" si="64"/>
        <v>38.792700000000004</v>
      </c>
      <c r="K285" s="311"/>
      <c r="L285" s="311"/>
    </row>
    <row r="286" spans="2:12" ht="30.75" customHeight="1" thickBot="1" x14ac:dyDescent="0.3">
      <c r="B286" s="220"/>
      <c r="C286" s="238"/>
      <c r="D286" s="85" t="s">
        <v>456</v>
      </c>
      <c r="E286" s="260"/>
      <c r="F286" s="77">
        <f t="shared" si="63"/>
        <v>67.008300000000006</v>
      </c>
      <c r="G286" s="90">
        <f t="shared" si="64"/>
        <v>37.596400000000003</v>
      </c>
      <c r="H286" s="90">
        <f t="shared" si="64"/>
        <v>29.411899999999999</v>
      </c>
      <c r="I286" s="90">
        <f t="shared" si="64"/>
        <v>0</v>
      </c>
      <c r="J286" s="90">
        <f t="shared" si="64"/>
        <v>0</v>
      </c>
      <c r="K286" s="311"/>
      <c r="L286" s="311"/>
    </row>
    <row r="287" spans="2:12" ht="39.75" customHeight="1" thickBot="1" x14ac:dyDescent="0.3">
      <c r="B287" s="220"/>
      <c r="C287" s="238"/>
      <c r="D287" s="85" t="s">
        <v>458</v>
      </c>
      <c r="E287" s="261"/>
      <c r="F287" s="77">
        <f t="shared" si="63"/>
        <v>28.708779</v>
      </c>
      <c r="G287" s="90">
        <f t="shared" si="64"/>
        <v>14.675679000000001</v>
      </c>
      <c r="H287" s="90">
        <f t="shared" si="64"/>
        <v>14.033099999999999</v>
      </c>
      <c r="I287" s="90">
        <f t="shared" si="64"/>
        <v>0</v>
      </c>
      <c r="J287" s="90">
        <f t="shared" si="64"/>
        <v>0</v>
      </c>
      <c r="K287" s="311"/>
      <c r="L287" s="311"/>
    </row>
    <row r="288" spans="2:12" ht="27.75" customHeight="1" thickBot="1" x14ac:dyDescent="0.3">
      <c r="B288" s="195" t="s">
        <v>175</v>
      </c>
      <c r="C288" s="196" t="s">
        <v>311</v>
      </c>
      <c r="D288" s="125" t="s">
        <v>219</v>
      </c>
      <c r="E288" s="198" t="s">
        <v>55</v>
      </c>
      <c r="F288" s="126">
        <f>G288+H288+I288+J288</f>
        <v>61.041400000000003</v>
      </c>
      <c r="G288" s="127">
        <f>G292+G296</f>
        <v>9.8597999999999999</v>
      </c>
      <c r="H288" s="127">
        <f>H292+H296</f>
        <v>1.3632</v>
      </c>
      <c r="I288" s="127">
        <f>I292+I296</f>
        <v>11.025700000000001</v>
      </c>
      <c r="J288" s="127">
        <f>J292+J296</f>
        <v>38.792700000000004</v>
      </c>
      <c r="K288" s="201" t="s">
        <v>316</v>
      </c>
      <c r="L288" s="201" t="s">
        <v>317</v>
      </c>
    </row>
    <row r="289" spans="2:12" ht="27" customHeight="1" thickBot="1" x14ac:dyDescent="0.3">
      <c r="B289" s="195"/>
      <c r="C289" s="197"/>
      <c r="D289" s="125" t="s">
        <v>220</v>
      </c>
      <c r="E289" s="199"/>
      <c r="F289" s="126">
        <f t="shared" ref="F289:F291" si="65">G289+H289+I289+J289</f>
        <v>61.041400000000003</v>
      </c>
      <c r="G289" s="127">
        <f t="shared" ref="G289:J291" si="66">G293+G297</f>
        <v>9.8597999999999999</v>
      </c>
      <c r="H289" s="127">
        <f t="shared" si="66"/>
        <v>1.3632</v>
      </c>
      <c r="I289" s="127">
        <f t="shared" si="66"/>
        <v>11.025700000000001</v>
      </c>
      <c r="J289" s="127">
        <f t="shared" si="66"/>
        <v>38.792700000000004</v>
      </c>
      <c r="K289" s="201"/>
      <c r="L289" s="201"/>
    </row>
    <row r="290" spans="2:12" ht="30" customHeight="1" thickBot="1" x14ac:dyDescent="0.3">
      <c r="B290" s="195"/>
      <c r="C290" s="197"/>
      <c r="D290" s="125" t="s">
        <v>459</v>
      </c>
      <c r="E290" s="199"/>
      <c r="F290" s="126">
        <f t="shared" si="65"/>
        <v>0.94499999999999995</v>
      </c>
      <c r="G290" s="127">
        <f t="shared" si="66"/>
        <v>0.4264</v>
      </c>
      <c r="H290" s="127">
        <f t="shared" si="66"/>
        <v>0.51859999999999995</v>
      </c>
      <c r="I290" s="127">
        <f t="shared" si="66"/>
        <v>0</v>
      </c>
      <c r="J290" s="127">
        <f t="shared" si="66"/>
        <v>0</v>
      </c>
      <c r="K290" s="201"/>
      <c r="L290" s="201"/>
    </row>
    <row r="291" spans="2:12" ht="39.75" customHeight="1" thickBot="1" x14ac:dyDescent="0.3">
      <c r="B291" s="195"/>
      <c r="C291" s="197"/>
      <c r="D291" s="125" t="s">
        <v>457</v>
      </c>
      <c r="E291" s="200"/>
      <c r="F291" s="126">
        <f t="shared" si="65"/>
        <v>0</v>
      </c>
      <c r="G291" s="127">
        <f t="shared" si="66"/>
        <v>0</v>
      </c>
      <c r="H291" s="127">
        <f t="shared" si="66"/>
        <v>0</v>
      </c>
      <c r="I291" s="127">
        <f t="shared" si="66"/>
        <v>0</v>
      </c>
      <c r="J291" s="127">
        <f t="shared" si="66"/>
        <v>0</v>
      </c>
      <c r="K291" s="201"/>
      <c r="L291" s="201"/>
    </row>
    <row r="292" spans="2:12" ht="29.25" customHeight="1" thickBot="1" x14ac:dyDescent="0.3">
      <c r="B292" s="210" t="s">
        <v>312</v>
      </c>
      <c r="C292" s="190" t="s">
        <v>313</v>
      </c>
      <c r="D292" s="15" t="s">
        <v>219</v>
      </c>
      <c r="E292" s="254" t="s">
        <v>55</v>
      </c>
      <c r="F292" s="64">
        <f>G292+H292+I292+J292</f>
        <v>0.51859999999999995</v>
      </c>
      <c r="G292" s="72">
        <v>0</v>
      </c>
      <c r="H292" s="72">
        <v>0.51859999999999995</v>
      </c>
      <c r="I292" s="67">
        <v>0</v>
      </c>
      <c r="J292" s="67">
        <v>0</v>
      </c>
      <c r="K292" s="194"/>
      <c r="L292" s="194" t="s">
        <v>317</v>
      </c>
    </row>
    <row r="293" spans="2:12" ht="26.25" customHeight="1" thickBot="1" x14ac:dyDescent="0.3">
      <c r="B293" s="210"/>
      <c r="C293" s="356"/>
      <c r="D293" s="15" t="s">
        <v>220</v>
      </c>
      <c r="E293" s="156"/>
      <c r="F293" s="64">
        <f t="shared" ref="F293:F295" si="67">G293+H293+I293+J293</f>
        <v>0.51859999999999995</v>
      </c>
      <c r="G293" s="72">
        <v>0</v>
      </c>
      <c r="H293" s="72">
        <v>0.51859999999999995</v>
      </c>
      <c r="I293" s="67">
        <v>0</v>
      </c>
      <c r="J293" s="67">
        <v>0</v>
      </c>
      <c r="K293" s="194"/>
      <c r="L293" s="194"/>
    </row>
    <row r="294" spans="2:12" ht="30" customHeight="1" thickBot="1" x14ac:dyDescent="0.3">
      <c r="B294" s="210"/>
      <c r="C294" s="356"/>
      <c r="D294" s="15" t="s">
        <v>459</v>
      </c>
      <c r="E294" s="156"/>
      <c r="F294" s="64">
        <f t="shared" si="67"/>
        <v>0.51859999999999995</v>
      </c>
      <c r="G294" s="67">
        <v>0</v>
      </c>
      <c r="H294" s="67">
        <v>0.51859999999999995</v>
      </c>
      <c r="I294" s="67">
        <v>0</v>
      </c>
      <c r="J294" s="67">
        <v>0</v>
      </c>
      <c r="K294" s="194"/>
      <c r="L294" s="194"/>
    </row>
    <row r="295" spans="2:12" ht="39.75" customHeight="1" thickBot="1" x14ac:dyDescent="0.3">
      <c r="B295" s="210"/>
      <c r="C295" s="356"/>
      <c r="D295" s="15" t="s">
        <v>457</v>
      </c>
      <c r="E295" s="157"/>
      <c r="F295" s="64">
        <f t="shared" si="67"/>
        <v>0</v>
      </c>
      <c r="G295" s="67">
        <v>0</v>
      </c>
      <c r="H295" s="67">
        <v>0</v>
      </c>
      <c r="I295" s="67">
        <v>0</v>
      </c>
      <c r="J295" s="67">
        <v>0</v>
      </c>
      <c r="K295" s="194"/>
      <c r="L295" s="194"/>
    </row>
    <row r="296" spans="2:12" ht="28.5" customHeight="1" thickBot="1" x14ac:dyDescent="0.3">
      <c r="B296" s="210" t="s">
        <v>314</v>
      </c>
      <c r="C296" s="190" t="s">
        <v>315</v>
      </c>
      <c r="D296" s="15" t="s">
        <v>219</v>
      </c>
      <c r="E296" s="254" t="s">
        <v>506</v>
      </c>
      <c r="F296" s="64">
        <f>G296+H296+I296+J296</f>
        <v>60.522800000000004</v>
      </c>
      <c r="G296" s="72">
        <v>9.8597999999999999</v>
      </c>
      <c r="H296" s="72">
        <v>0.84460000000000002</v>
      </c>
      <c r="I296" s="67">
        <v>11.025700000000001</v>
      </c>
      <c r="J296" s="67">
        <v>38.792700000000004</v>
      </c>
      <c r="K296" s="194" t="s">
        <v>507</v>
      </c>
      <c r="L296" s="194" t="s">
        <v>317</v>
      </c>
    </row>
    <row r="297" spans="2:12" ht="28.5" customHeight="1" thickBot="1" x14ac:dyDescent="0.3">
      <c r="B297" s="210"/>
      <c r="C297" s="356"/>
      <c r="D297" s="15" t="s">
        <v>220</v>
      </c>
      <c r="E297" s="156"/>
      <c r="F297" s="64">
        <f t="shared" ref="F297:F299" si="68">G297+H297+I297+J297</f>
        <v>60.522800000000004</v>
      </c>
      <c r="G297" s="72">
        <v>9.8597999999999999</v>
      </c>
      <c r="H297" s="67">
        <v>0.84460000000000002</v>
      </c>
      <c r="I297" s="67">
        <v>11.025700000000001</v>
      </c>
      <c r="J297" s="67">
        <v>38.792700000000004</v>
      </c>
      <c r="K297" s="194"/>
      <c r="L297" s="194"/>
    </row>
    <row r="298" spans="2:12" ht="29.25" customHeight="1" thickBot="1" x14ac:dyDescent="0.3">
      <c r="B298" s="210"/>
      <c r="C298" s="356"/>
      <c r="D298" s="15" t="s">
        <v>459</v>
      </c>
      <c r="E298" s="156"/>
      <c r="F298" s="64">
        <f t="shared" si="68"/>
        <v>0.4264</v>
      </c>
      <c r="G298" s="67">
        <v>0.4264</v>
      </c>
      <c r="H298" s="67">
        <v>0</v>
      </c>
      <c r="I298" s="67">
        <v>0</v>
      </c>
      <c r="J298" s="67">
        <v>0</v>
      </c>
      <c r="K298" s="194"/>
      <c r="L298" s="194"/>
    </row>
    <row r="299" spans="2:12" ht="39.75" customHeight="1" thickBot="1" x14ac:dyDescent="0.3">
      <c r="B299" s="210"/>
      <c r="C299" s="356"/>
      <c r="D299" s="15" t="s">
        <v>457</v>
      </c>
      <c r="E299" s="157"/>
      <c r="F299" s="64">
        <f t="shared" si="68"/>
        <v>0</v>
      </c>
      <c r="G299" s="67">
        <v>0</v>
      </c>
      <c r="H299" s="67">
        <v>0</v>
      </c>
      <c r="I299" s="67">
        <v>0</v>
      </c>
      <c r="J299" s="67">
        <v>0</v>
      </c>
      <c r="K299" s="194"/>
      <c r="L299" s="194"/>
    </row>
    <row r="300" spans="2:12" ht="28.5" customHeight="1" thickBot="1" x14ac:dyDescent="0.3">
      <c r="B300" s="195" t="s">
        <v>176</v>
      </c>
      <c r="C300" s="196" t="s">
        <v>319</v>
      </c>
      <c r="D300" s="125" t="s">
        <v>219</v>
      </c>
      <c r="E300" s="198" t="s">
        <v>55</v>
      </c>
      <c r="F300" s="126">
        <f>G300+H300+I300+J300</f>
        <v>66.488900000000001</v>
      </c>
      <c r="G300" s="127">
        <f>G304</f>
        <v>37.595599999999997</v>
      </c>
      <c r="H300" s="127">
        <f>H304</f>
        <v>28.8933</v>
      </c>
      <c r="I300" s="127">
        <f>I304</f>
        <v>0</v>
      </c>
      <c r="J300" s="127">
        <f>J304</f>
        <v>0</v>
      </c>
      <c r="K300" s="201"/>
      <c r="L300" s="201" t="s">
        <v>57</v>
      </c>
    </row>
    <row r="301" spans="2:12" ht="30" customHeight="1" thickBot="1" x14ac:dyDescent="0.3">
      <c r="B301" s="195"/>
      <c r="C301" s="197"/>
      <c r="D301" s="125" t="s">
        <v>220</v>
      </c>
      <c r="E301" s="199"/>
      <c r="F301" s="126">
        <f t="shared" ref="F301:F303" si="69">G301+H301+I301+J301</f>
        <v>66.063299999999998</v>
      </c>
      <c r="G301" s="127">
        <f t="shared" ref="G301:J303" si="70">G305</f>
        <v>37.17</v>
      </c>
      <c r="H301" s="127">
        <f t="shared" si="70"/>
        <v>28.8933</v>
      </c>
      <c r="I301" s="127">
        <f t="shared" si="70"/>
        <v>0</v>
      </c>
      <c r="J301" s="127">
        <f t="shared" si="70"/>
        <v>0</v>
      </c>
      <c r="K301" s="201"/>
      <c r="L301" s="201"/>
    </row>
    <row r="302" spans="2:12" ht="39.75" customHeight="1" thickBot="1" x14ac:dyDescent="0.3">
      <c r="B302" s="195"/>
      <c r="C302" s="197"/>
      <c r="D302" s="125" t="s">
        <v>459</v>
      </c>
      <c r="E302" s="199"/>
      <c r="F302" s="126">
        <f t="shared" si="69"/>
        <v>66.063299999999998</v>
      </c>
      <c r="G302" s="127">
        <f t="shared" si="70"/>
        <v>37.17</v>
      </c>
      <c r="H302" s="127">
        <f t="shared" si="70"/>
        <v>28.8933</v>
      </c>
      <c r="I302" s="127">
        <f t="shared" si="70"/>
        <v>0</v>
      </c>
      <c r="J302" s="127">
        <f t="shared" si="70"/>
        <v>0</v>
      </c>
      <c r="K302" s="201"/>
      <c r="L302" s="201"/>
    </row>
    <row r="303" spans="2:12" ht="39.75" customHeight="1" thickBot="1" x14ac:dyDescent="0.3">
      <c r="B303" s="195"/>
      <c r="C303" s="197"/>
      <c r="D303" s="125" t="s">
        <v>457</v>
      </c>
      <c r="E303" s="200"/>
      <c r="F303" s="126">
        <f t="shared" si="69"/>
        <v>28.708779</v>
      </c>
      <c r="G303" s="127">
        <f t="shared" si="70"/>
        <v>14.675679000000001</v>
      </c>
      <c r="H303" s="127">
        <f t="shared" si="70"/>
        <v>14.033099999999999</v>
      </c>
      <c r="I303" s="127">
        <f t="shared" si="70"/>
        <v>0</v>
      </c>
      <c r="J303" s="127">
        <f t="shared" si="70"/>
        <v>0</v>
      </c>
      <c r="K303" s="201"/>
      <c r="L303" s="201"/>
    </row>
    <row r="304" spans="2:12" ht="29.25" customHeight="1" thickBot="1" x14ac:dyDescent="0.3">
      <c r="B304" s="210" t="s">
        <v>318</v>
      </c>
      <c r="C304" s="190" t="s">
        <v>58</v>
      </c>
      <c r="D304" s="15" t="s">
        <v>219</v>
      </c>
      <c r="E304" s="211">
        <v>633</v>
      </c>
      <c r="F304" s="64">
        <f t="shared" ref="F304:F328" si="71">G304+H304+I304+J304</f>
        <v>66.488900000000001</v>
      </c>
      <c r="G304" s="67">
        <v>37.595599999999997</v>
      </c>
      <c r="H304" s="67">
        <v>28.8933</v>
      </c>
      <c r="I304" s="67">
        <v>0</v>
      </c>
      <c r="J304" s="67">
        <v>0</v>
      </c>
      <c r="K304" s="212"/>
      <c r="L304" s="194" t="s">
        <v>57</v>
      </c>
    </row>
    <row r="305" spans="2:12" ht="26.25" customHeight="1" thickBot="1" x14ac:dyDescent="0.3">
      <c r="B305" s="210"/>
      <c r="C305" s="191"/>
      <c r="D305" s="15" t="s">
        <v>220</v>
      </c>
      <c r="E305" s="156"/>
      <c r="F305" s="64">
        <f t="shared" si="71"/>
        <v>66.063299999999998</v>
      </c>
      <c r="G305" s="67">
        <v>37.17</v>
      </c>
      <c r="H305" s="67">
        <v>28.8933</v>
      </c>
      <c r="I305" s="67">
        <v>0</v>
      </c>
      <c r="J305" s="67">
        <v>0</v>
      </c>
      <c r="K305" s="319"/>
      <c r="L305" s="194"/>
    </row>
    <row r="306" spans="2:12" ht="29.25" customHeight="1" thickBot="1" x14ac:dyDescent="0.3">
      <c r="B306" s="210"/>
      <c r="C306" s="191"/>
      <c r="D306" s="15" t="s">
        <v>456</v>
      </c>
      <c r="E306" s="156"/>
      <c r="F306" s="64">
        <f t="shared" si="71"/>
        <v>66.063299999999998</v>
      </c>
      <c r="G306" s="67">
        <v>37.17</v>
      </c>
      <c r="H306" s="67">
        <v>28.8933</v>
      </c>
      <c r="I306" s="67">
        <v>0</v>
      </c>
      <c r="J306" s="67">
        <v>0</v>
      </c>
      <c r="K306" s="319"/>
      <c r="L306" s="194"/>
    </row>
    <row r="307" spans="2:12" ht="39.75" customHeight="1" thickBot="1" x14ac:dyDescent="0.3">
      <c r="B307" s="210"/>
      <c r="C307" s="191"/>
      <c r="D307" s="15" t="s">
        <v>457</v>
      </c>
      <c r="E307" s="157"/>
      <c r="F307" s="64">
        <f t="shared" si="71"/>
        <v>28.708779</v>
      </c>
      <c r="G307" s="67">
        <v>14.675679000000001</v>
      </c>
      <c r="H307" s="67">
        <v>14.033099999999999</v>
      </c>
      <c r="I307" s="67">
        <v>0</v>
      </c>
      <c r="J307" s="67">
        <v>0</v>
      </c>
      <c r="K307" s="319"/>
      <c r="L307" s="194"/>
    </row>
    <row r="308" spans="2:12" ht="26.25" customHeight="1" thickBot="1" x14ac:dyDescent="0.3">
      <c r="B308" s="220" t="s">
        <v>73</v>
      </c>
      <c r="C308" s="238" t="s">
        <v>327</v>
      </c>
      <c r="D308" s="85" t="s">
        <v>219</v>
      </c>
      <c r="E308" s="155"/>
      <c r="F308" s="77">
        <f t="shared" ref="F308:F311" si="72">G308+H308+I308+J308</f>
        <v>253.83170000000001</v>
      </c>
      <c r="G308" s="86">
        <f>G312+G316</f>
        <v>224.38720000000001</v>
      </c>
      <c r="H308" s="86">
        <f>H312+H316</f>
        <v>16.889399999999998</v>
      </c>
      <c r="I308" s="86">
        <f>I312+I316</f>
        <v>12.555099999999999</v>
      </c>
      <c r="J308" s="86">
        <f>J312+J316</f>
        <v>0</v>
      </c>
      <c r="K308" s="280"/>
      <c r="L308" s="311" t="s">
        <v>329</v>
      </c>
    </row>
    <row r="309" spans="2:12" ht="29.25" customHeight="1" thickBot="1" x14ac:dyDescent="0.3">
      <c r="B309" s="220"/>
      <c r="C309" s="358"/>
      <c r="D309" s="85" t="s">
        <v>220</v>
      </c>
      <c r="E309" s="184"/>
      <c r="F309" s="77">
        <f t="shared" si="72"/>
        <v>253.83170000000001</v>
      </c>
      <c r="G309" s="86">
        <f t="shared" ref="G309:J311" si="73">G313+G317</f>
        <v>224.38720000000001</v>
      </c>
      <c r="H309" s="86">
        <f t="shared" si="73"/>
        <v>16.889399999999998</v>
      </c>
      <c r="I309" s="86">
        <f t="shared" si="73"/>
        <v>12.555099999999999</v>
      </c>
      <c r="J309" s="86">
        <f t="shared" si="73"/>
        <v>0</v>
      </c>
      <c r="K309" s="307"/>
      <c r="L309" s="311"/>
    </row>
    <row r="310" spans="2:12" ht="32.25" customHeight="1" thickBot="1" x14ac:dyDescent="0.3">
      <c r="B310" s="220"/>
      <c r="C310" s="358"/>
      <c r="D310" s="85" t="s">
        <v>456</v>
      </c>
      <c r="E310" s="184"/>
      <c r="F310" s="77">
        <f t="shared" si="72"/>
        <v>253.83170000000001</v>
      </c>
      <c r="G310" s="86">
        <f t="shared" si="73"/>
        <v>224.38720000000001</v>
      </c>
      <c r="H310" s="86">
        <f t="shared" si="73"/>
        <v>16.889399999999998</v>
      </c>
      <c r="I310" s="86">
        <f t="shared" si="73"/>
        <v>12.555099999999999</v>
      </c>
      <c r="J310" s="86">
        <f t="shared" si="73"/>
        <v>0</v>
      </c>
      <c r="K310" s="307"/>
      <c r="L310" s="311"/>
    </row>
    <row r="311" spans="2:12" ht="39.75" customHeight="1" thickBot="1" x14ac:dyDescent="0.3">
      <c r="B311" s="220"/>
      <c r="C311" s="358"/>
      <c r="D311" s="85" t="s">
        <v>457</v>
      </c>
      <c r="E311" s="185"/>
      <c r="F311" s="77">
        <f t="shared" si="72"/>
        <v>0</v>
      </c>
      <c r="G311" s="86">
        <f t="shared" si="73"/>
        <v>0</v>
      </c>
      <c r="H311" s="86">
        <f t="shared" si="73"/>
        <v>0</v>
      </c>
      <c r="I311" s="86">
        <f t="shared" si="73"/>
        <v>0</v>
      </c>
      <c r="J311" s="86">
        <f t="shared" si="73"/>
        <v>0</v>
      </c>
      <c r="K311" s="307"/>
      <c r="L311" s="311"/>
    </row>
    <row r="312" spans="2:12" ht="26.25" customHeight="1" thickBot="1" x14ac:dyDescent="0.3">
      <c r="B312" s="210" t="s">
        <v>325</v>
      </c>
      <c r="C312" s="190" t="s">
        <v>328</v>
      </c>
      <c r="D312" s="15" t="s">
        <v>219</v>
      </c>
      <c r="E312" s="211"/>
      <c r="F312" s="64">
        <f t="shared" ref="F312:F319" si="74">G312+H312+I312+J312</f>
        <v>250.31880000000001</v>
      </c>
      <c r="G312" s="67">
        <v>221.18430000000001</v>
      </c>
      <c r="H312" s="67">
        <v>16.648299999999999</v>
      </c>
      <c r="I312" s="67">
        <v>12.4862</v>
      </c>
      <c r="J312" s="67">
        <v>0</v>
      </c>
      <c r="K312" s="212" t="s">
        <v>511</v>
      </c>
      <c r="L312" s="194" t="s">
        <v>329</v>
      </c>
    </row>
    <row r="313" spans="2:12" ht="28.5" customHeight="1" thickBot="1" x14ac:dyDescent="0.3">
      <c r="B313" s="210"/>
      <c r="C313" s="191"/>
      <c r="D313" s="15" t="s">
        <v>220</v>
      </c>
      <c r="E313" s="156"/>
      <c r="F313" s="64">
        <f t="shared" si="74"/>
        <v>250.31880000000001</v>
      </c>
      <c r="G313" s="67">
        <v>221.18430000000001</v>
      </c>
      <c r="H313" s="67">
        <v>16.648299999999999</v>
      </c>
      <c r="I313" s="67">
        <v>12.4862</v>
      </c>
      <c r="J313" s="67">
        <v>0</v>
      </c>
      <c r="K313" s="213"/>
      <c r="L313" s="194"/>
    </row>
    <row r="314" spans="2:12" ht="32.25" customHeight="1" thickBot="1" x14ac:dyDescent="0.3">
      <c r="B314" s="210"/>
      <c r="C314" s="191"/>
      <c r="D314" s="15" t="s">
        <v>456</v>
      </c>
      <c r="E314" s="156"/>
      <c r="F314" s="64">
        <f t="shared" si="74"/>
        <v>250.31880000000001</v>
      </c>
      <c r="G314" s="67">
        <v>221.18430000000001</v>
      </c>
      <c r="H314" s="67">
        <v>16.648299999999999</v>
      </c>
      <c r="I314" s="67">
        <v>12.4862</v>
      </c>
      <c r="J314" s="67">
        <v>0</v>
      </c>
      <c r="K314" s="213"/>
      <c r="L314" s="194"/>
    </row>
    <row r="315" spans="2:12" ht="39.75" customHeight="1" thickBot="1" x14ac:dyDescent="0.3">
      <c r="B315" s="210"/>
      <c r="C315" s="191"/>
      <c r="D315" s="15" t="s">
        <v>457</v>
      </c>
      <c r="E315" s="157"/>
      <c r="F315" s="64">
        <f t="shared" si="74"/>
        <v>0</v>
      </c>
      <c r="G315" s="67">
        <v>0</v>
      </c>
      <c r="H315" s="67">
        <v>0</v>
      </c>
      <c r="I315" s="67">
        <v>0</v>
      </c>
      <c r="J315" s="67">
        <v>0</v>
      </c>
      <c r="K315" s="213"/>
      <c r="L315" s="194"/>
    </row>
    <row r="316" spans="2:12" ht="30" customHeight="1" thickBot="1" x14ac:dyDescent="0.3">
      <c r="B316" s="210" t="s">
        <v>326</v>
      </c>
      <c r="C316" s="190" t="s">
        <v>330</v>
      </c>
      <c r="D316" s="15" t="s">
        <v>219</v>
      </c>
      <c r="E316" s="211"/>
      <c r="F316" s="64">
        <f t="shared" si="74"/>
        <v>3.5129000000000001</v>
      </c>
      <c r="G316" s="67">
        <v>3.2029000000000001</v>
      </c>
      <c r="H316" s="67">
        <v>0.24110000000000001</v>
      </c>
      <c r="I316" s="67">
        <v>6.8900000000000003E-2</v>
      </c>
      <c r="J316" s="67">
        <v>0</v>
      </c>
      <c r="K316" s="212" t="s">
        <v>512</v>
      </c>
      <c r="L316" s="194" t="s">
        <v>329</v>
      </c>
    </row>
    <row r="317" spans="2:12" ht="26.25" customHeight="1" thickBot="1" x14ac:dyDescent="0.3">
      <c r="B317" s="210"/>
      <c r="C317" s="191"/>
      <c r="D317" s="15" t="s">
        <v>220</v>
      </c>
      <c r="E317" s="156"/>
      <c r="F317" s="64">
        <f t="shared" si="74"/>
        <v>3.5129000000000001</v>
      </c>
      <c r="G317" s="67">
        <v>3.2029000000000001</v>
      </c>
      <c r="H317" s="67">
        <v>0.24110000000000001</v>
      </c>
      <c r="I317" s="67">
        <v>6.8900000000000003E-2</v>
      </c>
      <c r="J317" s="67">
        <v>0</v>
      </c>
      <c r="K317" s="319"/>
      <c r="L317" s="194"/>
    </row>
    <row r="318" spans="2:12" ht="31.5" customHeight="1" thickBot="1" x14ac:dyDescent="0.3">
      <c r="B318" s="210"/>
      <c r="C318" s="191"/>
      <c r="D318" s="15" t="s">
        <v>456</v>
      </c>
      <c r="E318" s="156"/>
      <c r="F318" s="64">
        <f t="shared" si="74"/>
        <v>3.5129000000000001</v>
      </c>
      <c r="G318" s="67">
        <v>3.2029000000000001</v>
      </c>
      <c r="H318" s="67">
        <v>0.24110000000000001</v>
      </c>
      <c r="I318" s="67">
        <v>6.8900000000000003E-2</v>
      </c>
      <c r="J318" s="67">
        <v>0</v>
      </c>
      <c r="K318" s="319"/>
      <c r="L318" s="194"/>
    </row>
    <row r="319" spans="2:12" ht="39.75" customHeight="1" thickBot="1" x14ac:dyDescent="0.3">
      <c r="B319" s="210"/>
      <c r="C319" s="191"/>
      <c r="D319" s="15" t="s">
        <v>457</v>
      </c>
      <c r="E319" s="157"/>
      <c r="F319" s="64">
        <f t="shared" si="74"/>
        <v>0</v>
      </c>
      <c r="G319" s="67">
        <v>0</v>
      </c>
      <c r="H319" s="67">
        <v>0</v>
      </c>
      <c r="I319" s="67">
        <v>0</v>
      </c>
      <c r="J319" s="67">
        <v>0</v>
      </c>
      <c r="K319" s="319"/>
      <c r="L319" s="194"/>
    </row>
    <row r="320" spans="2:12" ht="29.25" customHeight="1" thickBot="1" x14ac:dyDescent="0.3">
      <c r="B320" s="220" t="s">
        <v>548</v>
      </c>
      <c r="C320" s="238" t="s">
        <v>550</v>
      </c>
      <c r="D320" s="85" t="s">
        <v>219</v>
      </c>
      <c r="E320" s="155"/>
      <c r="F320" s="77">
        <f t="shared" ref="F320:F323" si="75">G320+H320+I320+J320</f>
        <v>48.77856645</v>
      </c>
      <c r="G320" s="86">
        <v>48.77856645</v>
      </c>
      <c r="H320" s="86">
        <v>0</v>
      </c>
      <c r="I320" s="86">
        <v>0</v>
      </c>
      <c r="J320" s="86">
        <v>0</v>
      </c>
      <c r="K320" s="280"/>
      <c r="L320" s="311" t="s">
        <v>101</v>
      </c>
    </row>
    <row r="321" spans="2:12" ht="28.5" customHeight="1" thickBot="1" x14ac:dyDescent="0.3">
      <c r="B321" s="220"/>
      <c r="C321" s="358"/>
      <c r="D321" s="85" t="s">
        <v>220</v>
      </c>
      <c r="E321" s="184"/>
      <c r="F321" s="77">
        <f t="shared" si="75"/>
        <v>48.77856645</v>
      </c>
      <c r="G321" s="86">
        <v>48.77856645</v>
      </c>
      <c r="H321" s="86">
        <v>0</v>
      </c>
      <c r="I321" s="86">
        <v>0</v>
      </c>
      <c r="J321" s="86">
        <v>0</v>
      </c>
      <c r="K321" s="307"/>
      <c r="L321" s="311"/>
    </row>
    <row r="322" spans="2:12" ht="31.5" customHeight="1" thickBot="1" x14ac:dyDescent="0.3">
      <c r="B322" s="220"/>
      <c r="C322" s="358"/>
      <c r="D322" s="85" t="s">
        <v>456</v>
      </c>
      <c r="E322" s="184"/>
      <c r="F322" s="77">
        <f t="shared" si="75"/>
        <v>48.77856645</v>
      </c>
      <c r="G322" s="86">
        <v>48.77856645</v>
      </c>
      <c r="H322" s="86">
        <v>0</v>
      </c>
      <c r="I322" s="86">
        <v>0</v>
      </c>
      <c r="J322" s="86">
        <v>0</v>
      </c>
      <c r="K322" s="307"/>
      <c r="L322" s="311"/>
    </row>
    <row r="323" spans="2:12" ht="39.75" customHeight="1" thickBot="1" x14ac:dyDescent="0.3">
      <c r="B323" s="220"/>
      <c r="C323" s="358"/>
      <c r="D323" s="85" t="s">
        <v>457</v>
      </c>
      <c r="E323" s="185"/>
      <c r="F323" s="77">
        <f t="shared" si="75"/>
        <v>48.77856645</v>
      </c>
      <c r="G323" s="86">
        <v>48.77856645</v>
      </c>
      <c r="H323" s="86">
        <v>0</v>
      </c>
      <c r="I323" s="86">
        <v>0</v>
      </c>
      <c r="J323" s="86">
        <v>0</v>
      </c>
      <c r="K323" s="307"/>
      <c r="L323" s="311"/>
    </row>
    <row r="324" spans="2:12" ht="27" customHeight="1" thickBot="1" x14ac:dyDescent="0.3">
      <c r="B324" s="220" t="s">
        <v>549</v>
      </c>
      <c r="C324" s="238" t="s">
        <v>551</v>
      </c>
      <c r="D324" s="85" t="s">
        <v>219</v>
      </c>
      <c r="E324" s="155"/>
      <c r="F324" s="77">
        <f t="shared" ref="F324:F327" si="76">G324+H324+I324+J324</f>
        <v>12.154073609999999</v>
      </c>
      <c r="G324" s="86">
        <v>12.154073609999999</v>
      </c>
      <c r="H324" s="86">
        <v>0</v>
      </c>
      <c r="I324" s="86">
        <v>0</v>
      </c>
      <c r="J324" s="86">
        <v>0</v>
      </c>
      <c r="K324" s="280"/>
      <c r="L324" s="311" t="s">
        <v>101</v>
      </c>
    </row>
    <row r="325" spans="2:12" ht="30.75" customHeight="1" thickBot="1" x14ac:dyDescent="0.3">
      <c r="B325" s="220"/>
      <c r="C325" s="358"/>
      <c r="D325" s="85" t="s">
        <v>220</v>
      </c>
      <c r="E325" s="184"/>
      <c r="F325" s="77">
        <f t="shared" si="76"/>
        <v>12.154073609999999</v>
      </c>
      <c r="G325" s="86">
        <v>12.154073609999999</v>
      </c>
      <c r="H325" s="86">
        <v>0</v>
      </c>
      <c r="I325" s="86">
        <v>0</v>
      </c>
      <c r="J325" s="86">
        <v>0</v>
      </c>
      <c r="K325" s="307"/>
      <c r="L325" s="311"/>
    </row>
    <row r="326" spans="2:12" ht="30" customHeight="1" thickBot="1" x14ac:dyDescent="0.3">
      <c r="B326" s="220"/>
      <c r="C326" s="358"/>
      <c r="D326" s="85" t="s">
        <v>456</v>
      </c>
      <c r="E326" s="184"/>
      <c r="F326" s="77">
        <f t="shared" si="76"/>
        <v>12.154073609999999</v>
      </c>
      <c r="G326" s="86">
        <v>12.154073609999999</v>
      </c>
      <c r="H326" s="86">
        <v>0</v>
      </c>
      <c r="I326" s="86">
        <v>0</v>
      </c>
      <c r="J326" s="86">
        <v>0</v>
      </c>
      <c r="K326" s="307"/>
      <c r="L326" s="311"/>
    </row>
    <row r="327" spans="2:12" ht="39.75" customHeight="1" thickBot="1" x14ac:dyDescent="0.3">
      <c r="B327" s="220"/>
      <c r="C327" s="358"/>
      <c r="D327" s="85" t="s">
        <v>457</v>
      </c>
      <c r="E327" s="185"/>
      <c r="F327" s="77">
        <f t="shared" si="76"/>
        <v>12.154073609999999</v>
      </c>
      <c r="G327" s="86">
        <v>12.154073609999999</v>
      </c>
      <c r="H327" s="86">
        <v>0</v>
      </c>
      <c r="I327" s="86">
        <v>0</v>
      </c>
      <c r="J327" s="86">
        <v>0</v>
      </c>
      <c r="K327" s="307"/>
      <c r="L327" s="311"/>
    </row>
    <row r="328" spans="2:12" ht="29.25" customHeight="1" thickBot="1" x14ac:dyDescent="0.3">
      <c r="B328" s="246" t="s">
        <v>47</v>
      </c>
      <c r="C328" s="216" t="s">
        <v>131</v>
      </c>
      <c r="D328" s="116" t="s">
        <v>219</v>
      </c>
      <c r="E328" s="110"/>
      <c r="F328" s="108">
        <f t="shared" si="71"/>
        <v>467.9</v>
      </c>
      <c r="G328" s="111">
        <f>G332</f>
        <v>467.9</v>
      </c>
      <c r="H328" s="111">
        <f>H332</f>
        <v>0</v>
      </c>
      <c r="I328" s="111">
        <f>I332</f>
        <v>0</v>
      </c>
      <c r="J328" s="111">
        <f>J332</f>
        <v>0</v>
      </c>
      <c r="K328" s="219"/>
      <c r="L328" s="269"/>
    </row>
    <row r="329" spans="2:12" ht="28.5" customHeight="1" thickBot="1" x14ac:dyDescent="0.3">
      <c r="B329" s="219"/>
      <c r="C329" s="236"/>
      <c r="D329" s="116" t="s">
        <v>220</v>
      </c>
      <c r="E329" s="110"/>
      <c r="F329" s="108">
        <f t="shared" ref="F329:F331" si="77">G329+H329+I329+J329</f>
        <v>467.9</v>
      </c>
      <c r="G329" s="111">
        <f t="shared" ref="G329:J331" si="78">G333</f>
        <v>467.9</v>
      </c>
      <c r="H329" s="111">
        <f t="shared" si="78"/>
        <v>0</v>
      </c>
      <c r="I329" s="111">
        <f t="shared" si="78"/>
        <v>0</v>
      </c>
      <c r="J329" s="111">
        <f t="shared" si="78"/>
        <v>0</v>
      </c>
      <c r="K329" s="219"/>
      <c r="L329" s="219"/>
    </row>
    <row r="330" spans="2:12" ht="30.75" customHeight="1" thickBot="1" x14ac:dyDescent="0.3">
      <c r="B330" s="219"/>
      <c r="C330" s="236"/>
      <c r="D330" s="116" t="s">
        <v>454</v>
      </c>
      <c r="E330" s="110"/>
      <c r="F330" s="108">
        <f t="shared" si="77"/>
        <v>244.1</v>
      </c>
      <c r="G330" s="111">
        <f t="shared" si="78"/>
        <v>244.1</v>
      </c>
      <c r="H330" s="111">
        <f t="shared" si="78"/>
        <v>0</v>
      </c>
      <c r="I330" s="111">
        <f t="shared" si="78"/>
        <v>0</v>
      </c>
      <c r="J330" s="111">
        <f t="shared" si="78"/>
        <v>0</v>
      </c>
      <c r="K330" s="219"/>
      <c r="L330" s="219"/>
    </row>
    <row r="331" spans="2:12" ht="39.75" customHeight="1" thickBot="1" x14ac:dyDescent="0.3">
      <c r="B331" s="219"/>
      <c r="C331" s="237"/>
      <c r="D331" s="116" t="s">
        <v>455</v>
      </c>
      <c r="E331" s="110"/>
      <c r="F331" s="108">
        <f t="shared" si="77"/>
        <v>232.8</v>
      </c>
      <c r="G331" s="111">
        <f t="shared" si="78"/>
        <v>232.8</v>
      </c>
      <c r="H331" s="111">
        <f t="shared" si="78"/>
        <v>0</v>
      </c>
      <c r="I331" s="111">
        <f t="shared" si="78"/>
        <v>0</v>
      </c>
      <c r="J331" s="111">
        <f t="shared" si="78"/>
        <v>0</v>
      </c>
      <c r="K331" s="219"/>
      <c r="L331" s="219"/>
    </row>
    <row r="332" spans="2:12" ht="28.5" customHeight="1" thickBot="1" x14ac:dyDescent="0.3">
      <c r="B332" s="286" t="s">
        <v>238</v>
      </c>
      <c r="C332" s="369" t="s">
        <v>70</v>
      </c>
      <c r="D332" s="91" t="s">
        <v>219</v>
      </c>
      <c r="E332" s="155">
        <v>175</v>
      </c>
      <c r="F332" s="78">
        <f>G332+H332+I332+J332</f>
        <v>467.9</v>
      </c>
      <c r="G332" s="86">
        <f>G336</f>
        <v>467.9</v>
      </c>
      <c r="H332" s="86">
        <f>H336</f>
        <v>0</v>
      </c>
      <c r="I332" s="86">
        <f>I336</f>
        <v>0</v>
      </c>
      <c r="J332" s="86">
        <f>J336</f>
        <v>0</v>
      </c>
      <c r="K332" s="357"/>
      <c r="L332" s="155"/>
    </row>
    <row r="333" spans="2:12" ht="28.5" customHeight="1" thickBot="1" x14ac:dyDescent="0.3">
      <c r="B333" s="380"/>
      <c r="C333" s="289"/>
      <c r="D333" s="91" t="s">
        <v>220</v>
      </c>
      <c r="E333" s="184"/>
      <c r="F333" s="78">
        <f t="shared" ref="F333:F335" si="79">G333+H333+I333+J333</f>
        <v>467.9</v>
      </c>
      <c r="G333" s="86">
        <f t="shared" ref="G333:J335" si="80">G337</f>
        <v>467.9</v>
      </c>
      <c r="H333" s="86">
        <f t="shared" si="80"/>
        <v>0</v>
      </c>
      <c r="I333" s="86">
        <f t="shared" si="80"/>
        <v>0</v>
      </c>
      <c r="J333" s="86">
        <f t="shared" si="80"/>
        <v>0</v>
      </c>
      <c r="K333" s="184"/>
      <c r="L333" s="184"/>
    </row>
    <row r="334" spans="2:12" ht="28.5" customHeight="1" thickBot="1" x14ac:dyDescent="0.3">
      <c r="B334" s="380"/>
      <c r="C334" s="289"/>
      <c r="D334" s="91" t="s">
        <v>454</v>
      </c>
      <c r="E334" s="184"/>
      <c r="F334" s="78">
        <f t="shared" si="79"/>
        <v>244.1</v>
      </c>
      <c r="G334" s="86">
        <f t="shared" si="80"/>
        <v>244.1</v>
      </c>
      <c r="H334" s="86">
        <f t="shared" si="80"/>
        <v>0</v>
      </c>
      <c r="I334" s="86">
        <f t="shared" si="80"/>
        <v>0</v>
      </c>
      <c r="J334" s="86">
        <f t="shared" si="80"/>
        <v>0</v>
      </c>
      <c r="K334" s="184"/>
      <c r="L334" s="184"/>
    </row>
    <row r="335" spans="2:12" ht="39.75" customHeight="1" thickBot="1" x14ac:dyDescent="0.3">
      <c r="B335" s="381"/>
      <c r="C335" s="290"/>
      <c r="D335" s="91" t="s">
        <v>455</v>
      </c>
      <c r="E335" s="185"/>
      <c r="F335" s="78">
        <f t="shared" si="79"/>
        <v>232.8</v>
      </c>
      <c r="G335" s="86">
        <f t="shared" si="80"/>
        <v>232.8</v>
      </c>
      <c r="H335" s="86">
        <f t="shared" si="80"/>
        <v>0</v>
      </c>
      <c r="I335" s="86">
        <f t="shared" si="80"/>
        <v>0</v>
      </c>
      <c r="J335" s="86">
        <f t="shared" si="80"/>
        <v>0</v>
      </c>
      <c r="K335" s="185"/>
      <c r="L335" s="185"/>
    </row>
    <row r="336" spans="2:12" ht="29.25" customHeight="1" thickBot="1" x14ac:dyDescent="0.3">
      <c r="B336" s="254" t="s">
        <v>239</v>
      </c>
      <c r="C336" s="379" t="s">
        <v>194</v>
      </c>
      <c r="D336" s="23" t="s">
        <v>219</v>
      </c>
      <c r="E336" s="16"/>
      <c r="F336" s="66">
        <f>G336+H336+I336+J336</f>
        <v>467.9</v>
      </c>
      <c r="G336" s="67">
        <v>467.9</v>
      </c>
      <c r="H336" s="67">
        <v>0</v>
      </c>
      <c r="I336" s="67">
        <v>0</v>
      </c>
      <c r="J336" s="67">
        <v>0</v>
      </c>
      <c r="K336" s="211" t="s">
        <v>195</v>
      </c>
      <c r="L336" s="211" t="s">
        <v>72</v>
      </c>
    </row>
    <row r="337" spans="2:12" ht="27.75" customHeight="1" thickBot="1" x14ac:dyDescent="0.3">
      <c r="B337" s="156"/>
      <c r="C337" s="295"/>
      <c r="D337" s="23" t="s">
        <v>220</v>
      </c>
      <c r="E337" s="16"/>
      <c r="F337" s="66">
        <f t="shared" ref="F337:F339" si="81">G337+H337+I337+J337</f>
        <v>467.9</v>
      </c>
      <c r="G337" s="67">
        <v>467.9</v>
      </c>
      <c r="H337" s="67">
        <v>0</v>
      </c>
      <c r="I337" s="67">
        <v>0</v>
      </c>
      <c r="J337" s="67">
        <v>0</v>
      </c>
      <c r="K337" s="156"/>
      <c r="L337" s="156"/>
    </row>
    <row r="338" spans="2:12" ht="29.25" customHeight="1" thickBot="1" x14ac:dyDescent="0.3">
      <c r="B338" s="156"/>
      <c r="C338" s="295"/>
      <c r="D338" s="23" t="s">
        <v>454</v>
      </c>
      <c r="E338" s="16"/>
      <c r="F338" s="66">
        <f t="shared" si="81"/>
        <v>244.1</v>
      </c>
      <c r="G338" s="67">
        <v>244.1</v>
      </c>
      <c r="H338" s="67">
        <v>0</v>
      </c>
      <c r="I338" s="67">
        <v>0</v>
      </c>
      <c r="J338" s="67">
        <v>0</v>
      </c>
      <c r="K338" s="156"/>
      <c r="L338" s="156"/>
    </row>
    <row r="339" spans="2:12" ht="39.75" customHeight="1" thickBot="1" x14ac:dyDescent="0.3">
      <c r="B339" s="157"/>
      <c r="C339" s="296"/>
      <c r="D339" s="23" t="s">
        <v>455</v>
      </c>
      <c r="E339" s="16"/>
      <c r="F339" s="66">
        <f t="shared" si="81"/>
        <v>232.8</v>
      </c>
      <c r="G339" s="67">
        <v>232.8</v>
      </c>
      <c r="H339" s="67">
        <v>0</v>
      </c>
      <c r="I339" s="67">
        <v>0</v>
      </c>
      <c r="J339" s="67">
        <v>0</v>
      </c>
      <c r="K339" s="157"/>
      <c r="L339" s="157"/>
    </row>
    <row r="340" spans="2:12" ht="27.75" customHeight="1" thickBot="1" x14ac:dyDescent="0.3">
      <c r="B340" s="365" t="s">
        <v>49</v>
      </c>
      <c r="C340" s="216" t="s">
        <v>296</v>
      </c>
      <c r="D340" s="116" t="s">
        <v>219</v>
      </c>
      <c r="E340" s="121"/>
      <c r="F340" s="108">
        <f>G340+H340+I340+J340</f>
        <v>0.93369999999999997</v>
      </c>
      <c r="G340" s="111">
        <f>G344</f>
        <v>0.86829999999999996</v>
      </c>
      <c r="H340" s="111">
        <f>H344</f>
        <v>6.54E-2</v>
      </c>
      <c r="I340" s="111">
        <f>I344</f>
        <v>0</v>
      </c>
      <c r="J340" s="111">
        <f>J344</f>
        <v>0</v>
      </c>
      <c r="K340" s="216"/>
      <c r="L340" s="216"/>
    </row>
    <row r="341" spans="2:12" ht="26.25" customHeight="1" thickBot="1" x14ac:dyDescent="0.3">
      <c r="B341" s="265"/>
      <c r="C341" s="247"/>
      <c r="D341" s="116" t="s">
        <v>220</v>
      </c>
      <c r="E341" s="121"/>
      <c r="F341" s="108">
        <f t="shared" ref="F341:F343" si="82">G341+H341+I341+J341</f>
        <v>0.93369999999999997</v>
      </c>
      <c r="G341" s="111">
        <f t="shared" ref="G341:J343" si="83">G345</f>
        <v>0.86829999999999996</v>
      </c>
      <c r="H341" s="111">
        <f t="shared" si="83"/>
        <v>6.54E-2</v>
      </c>
      <c r="I341" s="111">
        <f t="shared" si="83"/>
        <v>0</v>
      </c>
      <c r="J341" s="111">
        <f t="shared" si="83"/>
        <v>0</v>
      </c>
      <c r="K341" s="265"/>
      <c r="L341" s="265"/>
    </row>
    <row r="342" spans="2:12" ht="31.5" customHeight="1" thickBot="1" x14ac:dyDescent="0.3">
      <c r="B342" s="265"/>
      <c r="C342" s="247"/>
      <c r="D342" s="116" t="s">
        <v>454</v>
      </c>
      <c r="E342" s="121"/>
      <c r="F342" s="108">
        <f t="shared" si="82"/>
        <v>9.4E-2</v>
      </c>
      <c r="G342" s="111">
        <f t="shared" si="83"/>
        <v>8.6999999999999994E-2</v>
      </c>
      <c r="H342" s="111">
        <f t="shared" si="83"/>
        <v>7.0000000000000001E-3</v>
      </c>
      <c r="I342" s="111">
        <f t="shared" si="83"/>
        <v>0</v>
      </c>
      <c r="J342" s="111">
        <f t="shared" si="83"/>
        <v>0</v>
      </c>
      <c r="K342" s="265"/>
      <c r="L342" s="265"/>
    </row>
    <row r="343" spans="2:12" ht="39.75" customHeight="1" thickBot="1" x14ac:dyDescent="0.3">
      <c r="B343" s="266"/>
      <c r="C343" s="248"/>
      <c r="D343" s="116" t="s">
        <v>455</v>
      </c>
      <c r="E343" s="121"/>
      <c r="F343" s="108">
        <f t="shared" si="82"/>
        <v>9.4E-2</v>
      </c>
      <c r="G343" s="111">
        <f t="shared" si="83"/>
        <v>8.6999999999999994E-2</v>
      </c>
      <c r="H343" s="111">
        <f t="shared" si="83"/>
        <v>7.0000000000000001E-3</v>
      </c>
      <c r="I343" s="111">
        <f t="shared" si="83"/>
        <v>0</v>
      </c>
      <c r="J343" s="111">
        <f t="shared" si="83"/>
        <v>0</v>
      </c>
      <c r="K343" s="266"/>
      <c r="L343" s="266"/>
    </row>
    <row r="344" spans="2:12" ht="30" customHeight="1" thickBot="1" x14ac:dyDescent="0.3">
      <c r="B344" s="254" t="s">
        <v>50</v>
      </c>
      <c r="C344" s="368" t="s">
        <v>297</v>
      </c>
      <c r="D344" s="23" t="s">
        <v>219</v>
      </c>
      <c r="E344" s="16"/>
      <c r="F344" s="66">
        <f>G344+H344+I344+J344</f>
        <v>0.93369999999999997</v>
      </c>
      <c r="G344" s="67">
        <v>0.86829999999999996</v>
      </c>
      <c r="H344" s="67">
        <v>6.54E-2</v>
      </c>
      <c r="I344" s="67">
        <v>0</v>
      </c>
      <c r="J344" s="67">
        <v>0</v>
      </c>
      <c r="K344" s="211" t="s">
        <v>488</v>
      </c>
      <c r="L344" s="211" t="s">
        <v>298</v>
      </c>
    </row>
    <row r="345" spans="2:12" ht="27.75" customHeight="1" thickBot="1" x14ac:dyDescent="0.3">
      <c r="B345" s="366"/>
      <c r="C345" s="230"/>
      <c r="D345" s="23" t="s">
        <v>220</v>
      </c>
      <c r="E345" s="16"/>
      <c r="F345" s="66">
        <f t="shared" ref="F345:F347" si="84">G345+H345+I345+J345</f>
        <v>0.93369999999999997</v>
      </c>
      <c r="G345" s="67">
        <v>0.86829999999999996</v>
      </c>
      <c r="H345" s="67">
        <v>6.54E-2</v>
      </c>
      <c r="I345" s="67">
        <v>0</v>
      </c>
      <c r="J345" s="67">
        <v>0</v>
      </c>
      <c r="K345" s="366"/>
      <c r="L345" s="366"/>
    </row>
    <row r="346" spans="2:12" ht="31.5" customHeight="1" thickBot="1" x14ac:dyDescent="0.3">
      <c r="B346" s="366"/>
      <c r="C346" s="230"/>
      <c r="D346" s="23" t="s">
        <v>454</v>
      </c>
      <c r="E346" s="16"/>
      <c r="F346" s="66">
        <f t="shared" si="84"/>
        <v>9.4E-2</v>
      </c>
      <c r="G346" s="67">
        <v>8.6999999999999994E-2</v>
      </c>
      <c r="H346" s="67">
        <v>7.0000000000000001E-3</v>
      </c>
      <c r="I346" s="67">
        <v>0</v>
      </c>
      <c r="J346" s="67">
        <v>0</v>
      </c>
      <c r="K346" s="366"/>
      <c r="L346" s="366"/>
    </row>
    <row r="347" spans="2:12" ht="39.75" customHeight="1" thickBot="1" x14ac:dyDescent="0.3">
      <c r="B347" s="367"/>
      <c r="C347" s="231"/>
      <c r="D347" s="23" t="s">
        <v>455</v>
      </c>
      <c r="E347" s="16"/>
      <c r="F347" s="66">
        <f t="shared" si="84"/>
        <v>9.4E-2</v>
      </c>
      <c r="G347" s="67">
        <v>8.6999999999999994E-2</v>
      </c>
      <c r="H347" s="67">
        <v>7.0000000000000001E-3</v>
      </c>
      <c r="I347" s="67">
        <v>0</v>
      </c>
      <c r="J347" s="67">
        <v>0</v>
      </c>
      <c r="K347" s="367"/>
      <c r="L347" s="367"/>
    </row>
    <row r="348" spans="2:12" ht="30.75" customHeight="1" thickBot="1" x14ac:dyDescent="0.3">
      <c r="B348" s="365" t="s">
        <v>51</v>
      </c>
      <c r="C348" s="216" t="s">
        <v>435</v>
      </c>
      <c r="D348" s="116" t="s">
        <v>219</v>
      </c>
      <c r="E348" s="130"/>
      <c r="F348" s="108">
        <f>G348+H348+I348+J348</f>
        <v>28.950899999999997</v>
      </c>
      <c r="G348" s="111">
        <f>G352</f>
        <v>26.924299999999999</v>
      </c>
      <c r="H348" s="111">
        <f>H352</f>
        <v>2.0266000000000002</v>
      </c>
      <c r="I348" s="111">
        <f>I352</f>
        <v>0</v>
      </c>
      <c r="J348" s="111">
        <f>J352</f>
        <v>0</v>
      </c>
      <c r="K348" s="216"/>
      <c r="L348" s="216"/>
    </row>
    <row r="349" spans="2:12" ht="30" customHeight="1" thickBot="1" x14ac:dyDescent="0.3">
      <c r="B349" s="265"/>
      <c r="C349" s="247"/>
      <c r="D349" s="116" t="s">
        <v>220</v>
      </c>
      <c r="E349" s="130"/>
      <c r="F349" s="108">
        <f t="shared" ref="F349:F351" si="85">G349+H349+I349+J349</f>
        <v>0</v>
      </c>
      <c r="G349" s="111">
        <f t="shared" ref="G349:J351" si="86">G353</f>
        <v>0</v>
      </c>
      <c r="H349" s="111">
        <f t="shared" si="86"/>
        <v>0</v>
      </c>
      <c r="I349" s="111">
        <f t="shared" si="86"/>
        <v>0</v>
      </c>
      <c r="J349" s="111">
        <f t="shared" si="86"/>
        <v>0</v>
      </c>
      <c r="K349" s="265"/>
      <c r="L349" s="265"/>
    </row>
    <row r="350" spans="2:12" ht="34.5" customHeight="1" thickBot="1" x14ac:dyDescent="0.3">
      <c r="B350" s="265"/>
      <c r="C350" s="247"/>
      <c r="D350" s="116" t="s">
        <v>454</v>
      </c>
      <c r="E350" s="130"/>
      <c r="F350" s="108">
        <f t="shared" si="85"/>
        <v>0</v>
      </c>
      <c r="G350" s="111">
        <f t="shared" si="86"/>
        <v>0</v>
      </c>
      <c r="H350" s="111">
        <f t="shared" si="86"/>
        <v>0</v>
      </c>
      <c r="I350" s="111">
        <f t="shared" si="86"/>
        <v>0</v>
      </c>
      <c r="J350" s="111">
        <f t="shared" si="86"/>
        <v>0</v>
      </c>
      <c r="K350" s="265"/>
      <c r="L350" s="265"/>
    </row>
    <row r="351" spans="2:12" ht="39.75" customHeight="1" thickBot="1" x14ac:dyDescent="0.3">
      <c r="B351" s="266"/>
      <c r="C351" s="248"/>
      <c r="D351" s="116" t="s">
        <v>455</v>
      </c>
      <c r="E351" s="130"/>
      <c r="F351" s="108">
        <f t="shared" si="85"/>
        <v>0</v>
      </c>
      <c r="G351" s="111">
        <f t="shared" si="86"/>
        <v>0</v>
      </c>
      <c r="H351" s="111">
        <f t="shared" si="86"/>
        <v>0</v>
      </c>
      <c r="I351" s="111">
        <f t="shared" si="86"/>
        <v>0</v>
      </c>
      <c r="J351" s="111">
        <f t="shared" si="86"/>
        <v>0</v>
      </c>
      <c r="K351" s="266"/>
      <c r="L351" s="266"/>
    </row>
    <row r="352" spans="2:12" ht="29.25" customHeight="1" thickBot="1" x14ac:dyDescent="0.3">
      <c r="B352" s="234" t="s">
        <v>52</v>
      </c>
      <c r="C352" s="369" t="s">
        <v>368</v>
      </c>
      <c r="D352" s="91" t="s">
        <v>219</v>
      </c>
      <c r="E352" s="87"/>
      <c r="F352" s="78">
        <f>G352+H352+I352+J352</f>
        <v>28.950899999999997</v>
      </c>
      <c r="G352" s="86">
        <f>G356</f>
        <v>26.924299999999999</v>
      </c>
      <c r="H352" s="86">
        <f>H356</f>
        <v>2.0266000000000002</v>
      </c>
      <c r="I352" s="86">
        <f>I356</f>
        <v>0</v>
      </c>
      <c r="J352" s="86">
        <f>J356</f>
        <v>0</v>
      </c>
      <c r="K352" s="155"/>
      <c r="L352" s="155" t="s">
        <v>372</v>
      </c>
    </row>
    <row r="353" spans="2:12" ht="27.75" customHeight="1" thickBot="1" x14ac:dyDescent="0.3">
      <c r="B353" s="184"/>
      <c r="C353" s="289"/>
      <c r="D353" s="91" t="s">
        <v>220</v>
      </c>
      <c r="E353" s="87"/>
      <c r="F353" s="78">
        <f t="shared" ref="F353:F355" si="87">G353+H353+I353+J353</f>
        <v>0</v>
      </c>
      <c r="G353" s="86">
        <f t="shared" ref="G353:J355" si="88">G357</f>
        <v>0</v>
      </c>
      <c r="H353" s="86">
        <f t="shared" si="88"/>
        <v>0</v>
      </c>
      <c r="I353" s="86">
        <f t="shared" si="88"/>
        <v>0</v>
      </c>
      <c r="J353" s="86">
        <f t="shared" si="88"/>
        <v>0</v>
      </c>
      <c r="K353" s="184"/>
      <c r="L353" s="184"/>
    </row>
    <row r="354" spans="2:12" ht="28.5" customHeight="1" thickBot="1" x14ac:dyDescent="0.3">
      <c r="B354" s="184"/>
      <c r="C354" s="289"/>
      <c r="D354" s="91" t="s">
        <v>454</v>
      </c>
      <c r="E354" s="87"/>
      <c r="F354" s="78">
        <f t="shared" si="87"/>
        <v>0</v>
      </c>
      <c r="G354" s="86">
        <f t="shared" si="88"/>
        <v>0</v>
      </c>
      <c r="H354" s="86">
        <f t="shared" si="88"/>
        <v>0</v>
      </c>
      <c r="I354" s="86">
        <f t="shared" si="88"/>
        <v>0</v>
      </c>
      <c r="J354" s="86">
        <f t="shared" si="88"/>
        <v>0</v>
      </c>
      <c r="K354" s="184"/>
      <c r="L354" s="184"/>
    </row>
    <row r="355" spans="2:12" ht="39.75" customHeight="1" thickBot="1" x14ac:dyDescent="0.3">
      <c r="B355" s="185"/>
      <c r="C355" s="290"/>
      <c r="D355" s="91" t="s">
        <v>455</v>
      </c>
      <c r="E355" s="87"/>
      <c r="F355" s="78">
        <f t="shared" si="87"/>
        <v>0</v>
      </c>
      <c r="G355" s="86">
        <f t="shared" si="88"/>
        <v>0</v>
      </c>
      <c r="H355" s="86">
        <f t="shared" si="88"/>
        <v>0</v>
      </c>
      <c r="I355" s="86">
        <f t="shared" si="88"/>
        <v>0</v>
      </c>
      <c r="J355" s="86">
        <f t="shared" si="88"/>
        <v>0</v>
      </c>
      <c r="K355" s="185"/>
      <c r="L355" s="185"/>
    </row>
    <row r="356" spans="2:12" ht="28.5" customHeight="1" thickBot="1" x14ac:dyDescent="0.3">
      <c r="B356" s="254" t="s">
        <v>367</v>
      </c>
      <c r="C356" s="368" t="s">
        <v>369</v>
      </c>
      <c r="D356" s="23" t="s">
        <v>219</v>
      </c>
      <c r="E356" s="211" t="s">
        <v>370</v>
      </c>
      <c r="F356" s="66">
        <f>G356+H356+I356+J356</f>
        <v>28.950899999999997</v>
      </c>
      <c r="G356" s="67">
        <v>26.924299999999999</v>
      </c>
      <c r="H356" s="67">
        <v>2.0266000000000002</v>
      </c>
      <c r="I356" s="67">
        <v>0</v>
      </c>
      <c r="J356" s="67">
        <v>0</v>
      </c>
      <c r="K356" s="211" t="s">
        <v>547</v>
      </c>
      <c r="L356" s="211" t="s">
        <v>371</v>
      </c>
    </row>
    <row r="357" spans="2:12" ht="28.5" customHeight="1" thickBot="1" x14ac:dyDescent="0.3">
      <c r="B357" s="366"/>
      <c r="C357" s="230"/>
      <c r="D357" s="23" t="s">
        <v>220</v>
      </c>
      <c r="E357" s="156"/>
      <c r="F357" s="66">
        <f t="shared" ref="F357:F359" si="89">G357+H357+I357+J357</f>
        <v>0</v>
      </c>
      <c r="G357" s="67">
        <v>0</v>
      </c>
      <c r="H357" s="67">
        <v>0</v>
      </c>
      <c r="I357" s="67">
        <v>0</v>
      </c>
      <c r="J357" s="67">
        <v>0</v>
      </c>
      <c r="K357" s="366"/>
      <c r="L357" s="366"/>
    </row>
    <row r="358" spans="2:12" ht="29.25" customHeight="1" thickBot="1" x14ac:dyDescent="0.3">
      <c r="B358" s="366"/>
      <c r="C358" s="230"/>
      <c r="D358" s="23" t="s">
        <v>454</v>
      </c>
      <c r="E358" s="156"/>
      <c r="F358" s="66">
        <f t="shared" si="89"/>
        <v>0</v>
      </c>
      <c r="G358" s="67">
        <v>0</v>
      </c>
      <c r="H358" s="67">
        <v>0</v>
      </c>
      <c r="I358" s="67">
        <v>0</v>
      </c>
      <c r="J358" s="67">
        <v>0</v>
      </c>
      <c r="K358" s="366"/>
      <c r="L358" s="366"/>
    </row>
    <row r="359" spans="2:12" ht="39.75" customHeight="1" thickBot="1" x14ac:dyDescent="0.3">
      <c r="B359" s="367"/>
      <c r="C359" s="231"/>
      <c r="D359" s="23" t="s">
        <v>455</v>
      </c>
      <c r="E359" s="157"/>
      <c r="F359" s="66">
        <f t="shared" si="89"/>
        <v>0</v>
      </c>
      <c r="G359" s="67">
        <v>0</v>
      </c>
      <c r="H359" s="67">
        <v>0</v>
      </c>
      <c r="I359" s="67">
        <v>0</v>
      </c>
      <c r="J359" s="67">
        <v>0</v>
      </c>
      <c r="K359" s="367"/>
      <c r="L359" s="367"/>
    </row>
    <row r="360" spans="2:12" ht="28.5" customHeight="1" thickBot="1" x14ac:dyDescent="0.3">
      <c r="B360" s="317" t="s">
        <v>59</v>
      </c>
      <c r="C360" s="269" t="s">
        <v>120</v>
      </c>
      <c r="D360" s="109" t="s">
        <v>219</v>
      </c>
      <c r="E360" s="110"/>
      <c r="F360" s="111">
        <f t="shared" ref="F360" si="90">G360+H360+I360+J360</f>
        <v>77.419499999999999</v>
      </c>
      <c r="G360" s="111">
        <f>G364+G368</f>
        <v>40.659999999999997</v>
      </c>
      <c r="H360" s="111">
        <f>H364+H368</f>
        <v>36.759500000000003</v>
      </c>
      <c r="I360" s="111">
        <f>I364+I368</f>
        <v>0</v>
      </c>
      <c r="J360" s="111">
        <f>J364+J368</f>
        <v>0</v>
      </c>
      <c r="K360" s="269"/>
      <c r="L360" s="269"/>
    </row>
    <row r="361" spans="2:12" ht="30.75" customHeight="1" thickBot="1" x14ac:dyDescent="0.3">
      <c r="B361" s="317"/>
      <c r="C361" s="269"/>
      <c r="D361" s="109" t="s">
        <v>220</v>
      </c>
      <c r="E361" s="110"/>
      <c r="F361" s="111">
        <f t="shared" ref="F361:F363" si="91">G361+H361+I361+J361</f>
        <v>71.009500000000003</v>
      </c>
      <c r="G361" s="111">
        <f t="shared" ref="G361:J363" si="92">G365+G369</f>
        <v>34.89</v>
      </c>
      <c r="H361" s="111">
        <f t="shared" si="92"/>
        <v>36.119500000000002</v>
      </c>
      <c r="I361" s="111">
        <f t="shared" si="92"/>
        <v>0</v>
      </c>
      <c r="J361" s="111">
        <f t="shared" si="92"/>
        <v>0</v>
      </c>
      <c r="K361" s="269"/>
      <c r="L361" s="269"/>
    </row>
    <row r="362" spans="2:12" ht="29.25" customHeight="1" thickBot="1" x14ac:dyDescent="0.3">
      <c r="B362" s="317"/>
      <c r="C362" s="269"/>
      <c r="D362" s="109" t="s">
        <v>456</v>
      </c>
      <c r="E362" s="110"/>
      <c r="F362" s="111">
        <f t="shared" si="91"/>
        <v>71.009500000000003</v>
      </c>
      <c r="G362" s="111">
        <f t="shared" si="92"/>
        <v>34.89</v>
      </c>
      <c r="H362" s="111">
        <f t="shared" si="92"/>
        <v>36.119500000000002</v>
      </c>
      <c r="I362" s="111">
        <f t="shared" si="92"/>
        <v>0</v>
      </c>
      <c r="J362" s="111">
        <f t="shared" si="92"/>
        <v>0</v>
      </c>
      <c r="K362" s="269"/>
      <c r="L362" s="269"/>
    </row>
    <row r="363" spans="2:12" ht="39.75" customHeight="1" thickBot="1" x14ac:dyDescent="0.3">
      <c r="B363" s="317"/>
      <c r="C363" s="269"/>
      <c r="D363" s="109" t="s">
        <v>457</v>
      </c>
      <c r="E363" s="110"/>
      <c r="F363" s="111">
        <f t="shared" si="91"/>
        <v>33.302700000000002</v>
      </c>
      <c r="G363" s="111">
        <f t="shared" si="92"/>
        <v>9.6300000000000008</v>
      </c>
      <c r="H363" s="111">
        <f t="shared" si="92"/>
        <v>23.672699999999999</v>
      </c>
      <c r="I363" s="111">
        <f t="shared" si="92"/>
        <v>0</v>
      </c>
      <c r="J363" s="111">
        <f t="shared" si="92"/>
        <v>0</v>
      </c>
      <c r="K363" s="269"/>
      <c r="L363" s="269"/>
    </row>
    <row r="364" spans="2:12" ht="30" customHeight="1" thickBot="1" x14ac:dyDescent="0.3">
      <c r="B364" s="220" t="s">
        <v>60</v>
      </c>
      <c r="C364" s="369" t="s">
        <v>309</v>
      </c>
      <c r="D364" s="85" t="s">
        <v>219</v>
      </c>
      <c r="E364" s="155">
        <v>774</v>
      </c>
      <c r="F364" s="77">
        <f>G364+H364+I364+J364</f>
        <v>30.3995</v>
      </c>
      <c r="G364" s="86">
        <v>0</v>
      </c>
      <c r="H364" s="86">
        <v>30.3995</v>
      </c>
      <c r="I364" s="86">
        <v>0</v>
      </c>
      <c r="J364" s="86">
        <v>0</v>
      </c>
      <c r="K364" s="311" t="s">
        <v>504</v>
      </c>
      <c r="L364" s="311" t="s">
        <v>501</v>
      </c>
    </row>
    <row r="365" spans="2:12" ht="29.25" customHeight="1" thickBot="1" x14ac:dyDescent="0.3">
      <c r="B365" s="220"/>
      <c r="C365" s="370"/>
      <c r="D365" s="85" t="s">
        <v>220</v>
      </c>
      <c r="E365" s="184"/>
      <c r="F365" s="77">
        <f t="shared" ref="F365:F367" si="93">G365+H365+I365+J365</f>
        <v>30.3995</v>
      </c>
      <c r="G365" s="86">
        <v>0</v>
      </c>
      <c r="H365" s="86">
        <v>30.3995</v>
      </c>
      <c r="I365" s="86">
        <v>0</v>
      </c>
      <c r="J365" s="86">
        <v>0</v>
      </c>
      <c r="K365" s="241"/>
      <c r="L365" s="311"/>
    </row>
    <row r="366" spans="2:12" ht="29.25" customHeight="1" thickBot="1" x14ac:dyDescent="0.3">
      <c r="B366" s="220"/>
      <c r="C366" s="370"/>
      <c r="D366" s="85" t="s">
        <v>456</v>
      </c>
      <c r="E366" s="184"/>
      <c r="F366" s="77">
        <f t="shared" si="93"/>
        <v>30.3995</v>
      </c>
      <c r="G366" s="86">
        <v>0</v>
      </c>
      <c r="H366" s="86">
        <v>30.3995</v>
      </c>
      <c r="I366" s="86">
        <v>0</v>
      </c>
      <c r="J366" s="86">
        <v>0</v>
      </c>
      <c r="K366" s="241"/>
      <c r="L366" s="311"/>
    </row>
    <row r="367" spans="2:12" ht="39.75" customHeight="1" thickBot="1" x14ac:dyDescent="0.3">
      <c r="B367" s="220"/>
      <c r="C367" s="371"/>
      <c r="D367" s="85" t="s">
        <v>457</v>
      </c>
      <c r="E367" s="185"/>
      <c r="F367" s="77">
        <f t="shared" si="93"/>
        <v>21.532699999999998</v>
      </c>
      <c r="G367" s="86">
        <v>0</v>
      </c>
      <c r="H367" s="86">
        <v>21.532699999999998</v>
      </c>
      <c r="I367" s="86">
        <v>0</v>
      </c>
      <c r="J367" s="86">
        <v>0</v>
      </c>
      <c r="K367" s="241"/>
      <c r="L367" s="311"/>
    </row>
    <row r="368" spans="2:12" ht="29.25" customHeight="1" thickBot="1" x14ac:dyDescent="0.3">
      <c r="B368" s="220" t="s">
        <v>108</v>
      </c>
      <c r="C368" s="272" t="s">
        <v>342</v>
      </c>
      <c r="D368" s="81" t="s">
        <v>219</v>
      </c>
      <c r="E368" s="275"/>
      <c r="F368" s="77">
        <f>G368+H368+I368+J368</f>
        <v>47.019999999999996</v>
      </c>
      <c r="G368" s="101">
        <f>G372+G376+G380</f>
        <v>40.659999999999997</v>
      </c>
      <c r="H368" s="101">
        <f>H372+H376+H380</f>
        <v>6.3599999999999994</v>
      </c>
      <c r="I368" s="101">
        <f>I372+I376+I380</f>
        <v>0</v>
      </c>
      <c r="J368" s="101">
        <f>J372+J376+J380</f>
        <v>0</v>
      </c>
      <c r="K368" s="271"/>
      <c r="L368" s="271" t="s">
        <v>341</v>
      </c>
    </row>
    <row r="369" spans="2:12" ht="26.25" customHeight="1" thickBot="1" x14ac:dyDescent="0.3">
      <c r="B369" s="220"/>
      <c r="C369" s="273"/>
      <c r="D369" s="81" t="s">
        <v>220</v>
      </c>
      <c r="E369" s="184"/>
      <c r="F369" s="77">
        <f t="shared" ref="F369:F371" si="94">G369+H369+I369+J369</f>
        <v>40.61</v>
      </c>
      <c r="G369" s="101">
        <f t="shared" ref="G369:J371" si="95">G373+G377+G381</f>
        <v>34.89</v>
      </c>
      <c r="H369" s="101">
        <f t="shared" si="95"/>
        <v>5.72</v>
      </c>
      <c r="I369" s="101">
        <f t="shared" si="95"/>
        <v>0</v>
      </c>
      <c r="J369" s="101">
        <f t="shared" si="95"/>
        <v>0</v>
      </c>
      <c r="K369" s="271"/>
      <c r="L369" s="271"/>
    </row>
    <row r="370" spans="2:12" ht="27.75" customHeight="1" thickBot="1" x14ac:dyDescent="0.3">
      <c r="B370" s="220"/>
      <c r="C370" s="273"/>
      <c r="D370" s="81" t="s">
        <v>221</v>
      </c>
      <c r="E370" s="184"/>
      <c r="F370" s="77">
        <f t="shared" si="94"/>
        <v>40.61</v>
      </c>
      <c r="G370" s="101">
        <f t="shared" si="95"/>
        <v>34.89</v>
      </c>
      <c r="H370" s="101">
        <f t="shared" si="95"/>
        <v>5.72</v>
      </c>
      <c r="I370" s="101">
        <f t="shared" si="95"/>
        <v>0</v>
      </c>
      <c r="J370" s="101">
        <f t="shared" si="95"/>
        <v>0</v>
      </c>
      <c r="K370" s="271"/>
      <c r="L370" s="271"/>
    </row>
    <row r="371" spans="2:12" ht="39.75" customHeight="1" thickBot="1" x14ac:dyDescent="0.3">
      <c r="B371" s="220"/>
      <c r="C371" s="274"/>
      <c r="D371" s="81" t="s">
        <v>222</v>
      </c>
      <c r="E371" s="185"/>
      <c r="F371" s="77">
        <f t="shared" si="94"/>
        <v>11.770000000000001</v>
      </c>
      <c r="G371" s="101">
        <f t="shared" si="95"/>
        <v>9.6300000000000008</v>
      </c>
      <c r="H371" s="101">
        <f t="shared" si="95"/>
        <v>2.14</v>
      </c>
      <c r="I371" s="101">
        <f t="shared" si="95"/>
        <v>0</v>
      </c>
      <c r="J371" s="101">
        <f t="shared" si="95"/>
        <v>0</v>
      </c>
      <c r="K371" s="271"/>
      <c r="L371" s="271"/>
    </row>
    <row r="372" spans="2:12" ht="27" customHeight="1" thickBot="1" x14ac:dyDescent="0.3">
      <c r="B372" s="210" t="s">
        <v>373</v>
      </c>
      <c r="C372" s="276" t="s">
        <v>343</v>
      </c>
      <c r="D372" s="74" t="s">
        <v>219</v>
      </c>
      <c r="E372" s="279" t="s">
        <v>494</v>
      </c>
      <c r="F372" s="64">
        <f t="shared" ref="F372:F384" si="96">G372+H372+I372+J372</f>
        <v>30.32</v>
      </c>
      <c r="G372" s="13">
        <v>27.29</v>
      </c>
      <c r="H372" s="13">
        <v>3.03</v>
      </c>
      <c r="I372" s="13">
        <v>0</v>
      </c>
      <c r="J372" s="13">
        <v>0</v>
      </c>
      <c r="K372" s="282" t="s">
        <v>495</v>
      </c>
      <c r="L372" s="283" t="s">
        <v>341</v>
      </c>
    </row>
    <row r="373" spans="2:12" ht="30" customHeight="1" thickBot="1" x14ac:dyDescent="0.3">
      <c r="B373" s="210"/>
      <c r="C373" s="277"/>
      <c r="D373" s="74" t="s">
        <v>220</v>
      </c>
      <c r="E373" s="163"/>
      <c r="F373" s="64">
        <f t="shared" si="96"/>
        <v>30.32</v>
      </c>
      <c r="G373" s="13">
        <v>27.29</v>
      </c>
      <c r="H373" s="13">
        <v>3.03</v>
      </c>
      <c r="I373" s="13">
        <v>0</v>
      </c>
      <c r="J373" s="13">
        <v>0</v>
      </c>
      <c r="K373" s="282"/>
      <c r="L373" s="283"/>
    </row>
    <row r="374" spans="2:12" ht="27" customHeight="1" thickBot="1" x14ac:dyDescent="0.3">
      <c r="B374" s="210"/>
      <c r="C374" s="277"/>
      <c r="D374" s="74" t="s">
        <v>221</v>
      </c>
      <c r="E374" s="163"/>
      <c r="F374" s="64">
        <f t="shared" si="96"/>
        <v>30.32</v>
      </c>
      <c r="G374" s="13">
        <v>27.29</v>
      </c>
      <c r="H374" s="13">
        <v>3.03</v>
      </c>
      <c r="I374" s="13">
        <v>0</v>
      </c>
      <c r="J374" s="13">
        <v>0</v>
      </c>
      <c r="K374" s="282"/>
      <c r="L374" s="283"/>
    </row>
    <row r="375" spans="2:12" ht="39.75" customHeight="1" thickBot="1" x14ac:dyDescent="0.3">
      <c r="B375" s="210"/>
      <c r="C375" s="278"/>
      <c r="D375" s="74" t="s">
        <v>222</v>
      </c>
      <c r="E375" s="164"/>
      <c r="F375" s="64">
        <f t="shared" si="96"/>
        <v>7.68</v>
      </c>
      <c r="G375" s="13">
        <v>6.91</v>
      </c>
      <c r="H375" s="13">
        <v>0.77</v>
      </c>
      <c r="I375" s="13">
        <v>0</v>
      </c>
      <c r="J375" s="13">
        <v>0</v>
      </c>
      <c r="K375" s="282"/>
      <c r="L375" s="283"/>
    </row>
    <row r="376" spans="2:12" ht="30" customHeight="1" thickBot="1" x14ac:dyDescent="0.3">
      <c r="B376" s="210" t="s">
        <v>374</v>
      </c>
      <c r="C376" s="276" t="s">
        <v>344</v>
      </c>
      <c r="D376" s="74" t="s">
        <v>219</v>
      </c>
      <c r="E376" s="279" t="s">
        <v>496</v>
      </c>
      <c r="F376" s="64">
        <f t="shared" si="96"/>
        <v>9.17</v>
      </c>
      <c r="G376" s="13">
        <v>8.25</v>
      </c>
      <c r="H376" s="13">
        <v>0.92</v>
      </c>
      <c r="I376" s="13">
        <v>0</v>
      </c>
      <c r="J376" s="13">
        <v>0</v>
      </c>
      <c r="K376" s="282" t="s">
        <v>495</v>
      </c>
      <c r="L376" s="283" t="s">
        <v>341</v>
      </c>
    </row>
    <row r="377" spans="2:12" ht="24.75" customHeight="1" thickBot="1" x14ac:dyDescent="0.3">
      <c r="B377" s="210"/>
      <c r="C377" s="277"/>
      <c r="D377" s="74" t="s">
        <v>220</v>
      </c>
      <c r="E377" s="163"/>
      <c r="F377" s="64">
        <f t="shared" si="96"/>
        <v>2.76</v>
      </c>
      <c r="G377" s="13">
        <v>2.48</v>
      </c>
      <c r="H377" s="13">
        <v>0.28000000000000003</v>
      </c>
      <c r="I377" s="13">
        <v>0</v>
      </c>
      <c r="J377" s="13">
        <v>0</v>
      </c>
      <c r="K377" s="282"/>
      <c r="L377" s="283"/>
    </row>
    <row r="378" spans="2:12" ht="30.75" customHeight="1" thickBot="1" x14ac:dyDescent="0.3">
      <c r="B378" s="210"/>
      <c r="C378" s="277"/>
      <c r="D378" s="74" t="s">
        <v>221</v>
      </c>
      <c r="E378" s="163"/>
      <c r="F378" s="64">
        <f t="shared" si="96"/>
        <v>2.76</v>
      </c>
      <c r="G378" s="13">
        <v>2.48</v>
      </c>
      <c r="H378" s="13">
        <v>0.28000000000000003</v>
      </c>
      <c r="I378" s="13">
        <v>0</v>
      </c>
      <c r="J378" s="13">
        <v>0</v>
      </c>
      <c r="K378" s="282"/>
      <c r="L378" s="283"/>
    </row>
    <row r="379" spans="2:12" ht="39.75" customHeight="1" thickBot="1" x14ac:dyDescent="0.3">
      <c r="B379" s="210"/>
      <c r="C379" s="278"/>
      <c r="D379" s="74" t="s">
        <v>222</v>
      </c>
      <c r="E379" s="164"/>
      <c r="F379" s="64">
        <f t="shared" si="96"/>
        <v>0</v>
      </c>
      <c r="G379" s="13">
        <v>0</v>
      </c>
      <c r="H379" s="13">
        <v>0</v>
      </c>
      <c r="I379" s="13">
        <v>0</v>
      </c>
      <c r="J379" s="13">
        <v>0</v>
      </c>
      <c r="K379" s="282"/>
      <c r="L379" s="283"/>
    </row>
    <row r="380" spans="2:12" ht="31.5" customHeight="1" thickBot="1" x14ac:dyDescent="0.3">
      <c r="B380" s="210" t="s">
        <v>375</v>
      </c>
      <c r="C380" s="276" t="s">
        <v>345</v>
      </c>
      <c r="D380" s="128" t="s">
        <v>219</v>
      </c>
      <c r="E380" s="279" t="s">
        <v>497</v>
      </c>
      <c r="F380" s="64">
        <f t="shared" ref="F380:F383" si="97">G380+H380+I380+J380</f>
        <v>7.53</v>
      </c>
      <c r="G380" s="13">
        <v>5.12</v>
      </c>
      <c r="H380" s="13">
        <v>2.41</v>
      </c>
      <c r="I380" s="13">
        <v>0</v>
      </c>
      <c r="J380" s="13">
        <v>0</v>
      </c>
      <c r="K380" s="282" t="s">
        <v>495</v>
      </c>
      <c r="L380" s="283" t="s">
        <v>341</v>
      </c>
    </row>
    <row r="381" spans="2:12" ht="29.25" customHeight="1" thickBot="1" x14ac:dyDescent="0.3">
      <c r="B381" s="210"/>
      <c r="C381" s="277"/>
      <c r="D381" s="128" t="s">
        <v>220</v>
      </c>
      <c r="E381" s="163"/>
      <c r="F381" s="64">
        <f t="shared" si="97"/>
        <v>7.53</v>
      </c>
      <c r="G381" s="13">
        <v>5.12</v>
      </c>
      <c r="H381" s="13">
        <v>2.41</v>
      </c>
      <c r="I381" s="13">
        <v>0</v>
      </c>
      <c r="J381" s="13">
        <v>0</v>
      </c>
      <c r="K381" s="282"/>
      <c r="L381" s="283"/>
    </row>
    <row r="382" spans="2:12" ht="31.5" customHeight="1" thickBot="1" x14ac:dyDescent="0.3">
      <c r="B382" s="210"/>
      <c r="C382" s="277"/>
      <c r="D382" s="128" t="s">
        <v>221</v>
      </c>
      <c r="E382" s="163"/>
      <c r="F382" s="64">
        <f t="shared" si="97"/>
        <v>7.53</v>
      </c>
      <c r="G382" s="13">
        <v>5.12</v>
      </c>
      <c r="H382" s="13">
        <v>2.41</v>
      </c>
      <c r="I382" s="13">
        <v>0</v>
      </c>
      <c r="J382" s="13">
        <v>0</v>
      </c>
      <c r="K382" s="282"/>
      <c r="L382" s="283"/>
    </row>
    <row r="383" spans="2:12" ht="39.75" customHeight="1" thickBot="1" x14ac:dyDescent="0.3">
      <c r="B383" s="210"/>
      <c r="C383" s="278"/>
      <c r="D383" s="128" t="s">
        <v>222</v>
      </c>
      <c r="E383" s="164"/>
      <c r="F383" s="64">
        <f t="shared" si="97"/>
        <v>4.09</v>
      </c>
      <c r="G383" s="13">
        <v>2.72</v>
      </c>
      <c r="H383" s="13">
        <v>1.37</v>
      </c>
      <c r="I383" s="13">
        <v>0</v>
      </c>
      <c r="J383" s="13">
        <v>0</v>
      </c>
      <c r="K383" s="282"/>
      <c r="L383" s="283"/>
    </row>
    <row r="384" spans="2:12" ht="30" customHeight="1" thickBot="1" x14ac:dyDescent="0.3">
      <c r="B384" s="302">
        <v>10</v>
      </c>
      <c r="C384" s="269" t="s">
        <v>174</v>
      </c>
      <c r="D384" s="109" t="s">
        <v>219</v>
      </c>
      <c r="E384" s="110"/>
      <c r="F384" s="111">
        <f t="shared" si="96"/>
        <v>122.6895</v>
      </c>
      <c r="G384" s="111">
        <f>G388</f>
        <v>94.084199999999996</v>
      </c>
      <c r="H384" s="111">
        <f>H388</f>
        <v>28.6053</v>
      </c>
      <c r="I384" s="111">
        <f>I388</f>
        <v>0</v>
      </c>
      <c r="J384" s="111">
        <f>J388</f>
        <v>0</v>
      </c>
      <c r="K384" s="269"/>
      <c r="L384" s="269"/>
    </row>
    <row r="385" spans="2:12" ht="26.25" customHeight="1" thickBot="1" x14ac:dyDescent="0.3">
      <c r="B385" s="302"/>
      <c r="C385" s="269"/>
      <c r="D385" s="109" t="s">
        <v>220</v>
      </c>
      <c r="E385" s="110"/>
      <c r="F385" s="111">
        <f t="shared" ref="F385:F387" si="98">G385+H385+I385+J385</f>
        <v>122.6895</v>
      </c>
      <c r="G385" s="111">
        <f t="shared" ref="G385:J387" si="99">G389</f>
        <v>94.084199999999996</v>
      </c>
      <c r="H385" s="111">
        <f t="shared" si="99"/>
        <v>28.6053</v>
      </c>
      <c r="I385" s="111">
        <f t="shared" si="99"/>
        <v>0</v>
      </c>
      <c r="J385" s="111">
        <f t="shared" si="99"/>
        <v>0</v>
      </c>
      <c r="K385" s="219"/>
      <c r="L385" s="269"/>
    </row>
    <row r="386" spans="2:12" ht="30" customHeight="1" thickBot="1" x14ac:dyDescent="0.3">
      <c r="B386" s="302"/>
      <c r="C386" s="269"/>
      <c r="D386" s="109" t="s">
        <v>456</v>
      </c>
      <c r="E386" s="110"/>
      <c r="F386" s="111">
        <f t="shared" si="98"/>
        <v>15.896000000000001</v>
      </c>
      <c r="G386" s="111">
        <f t="shared" si="99"/>
        <v>12.899900000000001</v>
      </c>
      <c r="H386" s="111">
        <f t="shared" si="99"/>
        <v>2.9961000000000002</v>
      </c>
      <c r="I386" s="111">
        <f t="shared" si="99"/>
        <v>0</v>
      </c>
      <c r="J386" s="111">
        <f t="shared" si="99"/>
        <v>0</v>
      </c>
      <c r="K386" s="219"/>
      <c r="L386" s="269"/>
    </row>
    <row r="387" spans="2:12" ht="39.75" customHeight="1" thickBot="1" x14ac:dyDescent="0.3">
      <c r="B387" s="302"/>
      <c r="C387" s="269"/>
      <c r="D387" s="109" t="s">
        <v>457</v>
      </c>
      <c r="E387" s="110"/>
      <c r="F387" s="111">
        <f t="shared" si="98"/>
        <v>27.658499999999997</v>
      </c>
      <c r="G387" s="111">
        <f t="shared" si="99"/>
        <v>23.839099999999998</v>
      </c>
      <c r="H387" s="111">
        <f t="shared" si="99"/>
        <v>3.8193999999999999</v>
      </c>
      <c r="I387" s="111">
        <f t="shared" si="99"/>
        <v>0</v>
      </c>
      <c r="J387" s="111">
        <f t="shared" si="99"/>
        <v>0</v>
      </c>
      <c r="K387" s="219"/>
      <c r="L387" s="269"/>
    </row>
    <row r="388" spans="2:12" ht="27.75" customHeight="1" thickBot="1" x14ac:dyDescent="0.3">
      <c r="B388" s="220" t="s">
        <v>67</v>
      </c>
      <c r="C388" s="238" t="s">
        <v>123</v>
      </c>
      <c r="D388" s="85" t="s">
        <v>219</v>
      </c>
      <c r="E388" s="155"/>
      <c r="F388" s="77">
        <f>G388+H388+I388+J388</f>
        <v>122.6895</v>
      </c>
      <c r="G388" s="86">
        <f>G392+G396</f>
        <v>94.084199999999996</v>
      </c>
      <c r="H388" s="86">
        <f>H392+H396</f>
        <v>28.6053</v>
      </c>
      <c r="I388" s="86">
        <f>I392+I396</f>
        <v>0</v>
      </c>
      <c r="J388" s="86">
        <f>J392+J396</f>
        <v>0</v>
      </c>
      <c r="K388" s="311"/>
      <c r="L388" s="311" t="s">
        <v>501</v>
      </c>
    </row>
    <row r="389" spans="2:12" ht="27" customHeight="1" thickBot="1" x14ac:dyDescent="0.3">
      <c r="B389" s="220"/>
      <c r="C389" s="238"/>
      <c r="D389" s="85" t="s">
        <v>220</v>
      </c>
      <c r="E389" s="184"/>
      <c r="F389" s="77">
        <f t="shared" ref="F389:F391" si="100">G389+H389+I389+J389</f>
        <v>122.6895</v>
      </c>
      <c r="G389" s="86">
        <f t="shared" ref="G389:J391" si="101">G393+G397</f>
        <v>94.084199999999996</v>
      </c>
      <c r="H389" s="86">
        <f t="shared" si="101"/>
        <v>28.6053</v>
      </c>
      <c r="I389" s="86">
        <f t="shared" si="101"/>
        <v>0</v>
      </c>
      <c r="J389" s="86">
        <f t="shared" si="101"/>
        <v>0</v>
      </c>
      <c r="K389" s="241"/>
      <c r="L389" s="311"/>
    </row>
    <row r="390" spans="2:12" ht="26.25" customHeight="1" thickBot="1" x14ac:dyDescent="0.3">
      <c r="B390" s="220"/>
      <c r="C390" s="238"/>
      <c r="D390" s="85" t="s">
        <v>456</v>
      </c>
      <c r="E390" s="184"/>
      <c r="F390" s="77">
        <f t="shared" si="100"/>
        <v>15.896000000000001</v>
      </c>
      <c r="G390" s="86">
        <f t="shared" si="101"/>
        <v>12.899900000000001</v>
      </c>
      <c r="H390" s="86">
        <f t="shared" si="101"/>
        <v>2.9961000000000002</v>
      </c>
      <c r="I390" s="86">
        <f t="shared" si="101"/>
        <v>0</v>
      </c>
      <c r="J390" s="86">
        <f t="shared" si="101"/>
        <v>0</v>
      </c>
      <c r="K390" s="241"/>
      <c r="L390" s="311"/>
    </row>
    <row r="391" spans="2:12" ht="39.75" customHeight="1" thickBot="1" x14ac:dyDescent="0.3">
      <c r="B391" s="220"/>
      <c r="C391" s="238"/>
      <c r="D391" s="85" t="s">
        <v>457</v>
      </c>
      <c r="E391" s="185"/>
      <c r="F391" s="77">
        <f t="shared" si="100"/>
        <v>27.658499999999997</v>
      </c>
      <c r="G391" s="86">
        <f t="shared" si="101"/>
        <v>23.839099999999998</v>
      </c>
      <c r="H391" s="86">
        <f t="shared" si="101"/>
        <v>3.8193999999999999</v>
      </c>
      <c r="I391" s="86">
        <f t="shared" si="101"/>
        <v>0</v>
      </c>
      <c r="J391" s="86">
        <f t="shared" si="101"/>
        <v>0</v>
      </c>
      <c r="K391" s="241"/>
      <c r="L391" s="311"/>
    </row>
    <row r="392" spans="2:12" ht="24.75" customHeight="1" thickBot="1" x14ac:dyDescent="0.3">
      <c r="B392" s="210" t="s">
        <v>240</v>
      </c>
      <c r="C392" s="190" t="s">
        <v>498</v>
      </c>
      <c r="D392" s="15" t="s">
        <v>219</v>
      </c>
      <c r="E392" s="211">
        <v>547</v>
      </c>
      <c r="F392" s="64">
        <f>G392+H392+I392+J392</f>
        <v>22.518799999999999</v>
      </c>
      <c r="G392" s="67">
        <v>20.942499999999999</v>
      </c>
      <c r="H392" s="67">
        <v>1.5763</v>
      </c>
      <c r="I392" s="67">
        <v>0</v>
      </c>
      <c r="J392" s="67">
        <v>0</v>
      </c>
      <c r="K392" s="194" t="s">
        <v>499</v>
      </c>
      <c r="L392" s="194" t="s">
        <v>501</v>
      </c>
    </row>
    <row r="393" spans="2:12" ht="25.5" customHeight="1" thickBot="1" x14ac:dyDescent="0.3">
      <c r="B393" s="210"/>
      <c r="C393" s="190"/>
      <c r="D393" s="15" t="s">
        <v>220</v>
      </c>
      <c r="E393" s="156"/>
      <c r="F393" s="64">
        <f t="shared" ref="F393:F395" si="102">G393+H393+I393+J393</f>
        <v>22.518799999999999</v>
      </c>
      <c r="G393" s="67">
        <v>20.942499999999999</v>
      </c>
      <c r="H393" s="67">
        <v>1.5763</v>
      </c>
      <c r="I393" s="67">
        <v>0</v>
      </c>
      <c r="J393" s="67">
        <v>0</v>
      </c>
      <c r="K393" s="252"/>
      <c r="L393" s="194"/>
    </row>
    <row r="394" spans="2:12" ht="29.25" customHeight="1" thickBot="1" x14ac:dyDescent="0.3">
      <c r="B394" s="210"/>
      <c r="C394" s="190"/>
      <c r="D394" s="15" t="s">
        <v>456</v>
      </c>
      <c r="E394" s="156"/>
      <c r="F394" s="64">
        <f t="shared" si="102"/>
        <v>0</v>
      </c>
      <c r="G394" s="67">
        <v>0</v>
      </c>
      <c r="H394" s="67">
        <v>0</v>
      </c>
      <c r="I394" s="67">
        <v>0</v>
      </c>
      <c r="J394" s="67">
        <v>0</v>
      </c>
      <c r="K394" s="252"/>
      <c r="L394" s="194"/>
    </row>
    <row r="395" spans="2:12" ht="39.75" customHeight="1" thickBot="1" x14ac:dyDescent="0.3">
      <c r="B395" s="210"/>
      <c r="C395" s="190"/>
      <c r="D395" s="15" t="s">
        <v>457</v>
      </c>
      <c r="E395" s="157"/>
      <c r="F395" s="64">
        <f t="shared" si="102"/>
        <v>0</v>
      </c>
      <c r="G395" s="67">
        <v>0</v>
      </c>
      <c r="H395" s="67">
        <v>0</v>
      </c>
      <c r="I395" s="67">
        <v>0</v>
      </c>
      <c r="J395" s="67">
        <v>0</v>
      </c>
      <c r="K395" s="252"/>
      <c r="L395" s="194"/>
    </row>
    <row r="396" spans="2:12" ht="28.5" customHeight="1" thickBot="1" x14ac:dyDescent="0.3">
      <c r="B396" s="210" t="s">
        <v>376</v>
      </c>
      <c r="C396" s="190" t="s">
        <v>302</v>
      </c>
      <c r="D396" s="15" t="s">
        <v>219</v>
      </c>
      <c r="E396" s="211"/>
      <c r="F396" s="64">
        <f>G396+H396+I396+J396</f>
        <v>100.1707</v>
      </c>
      <c r="G396" s="67">
        <v>73.1417</v>
      </c>
      <c r="H396" s="67">
        <v>27.029</v>
      </c>
      <c r="I396" s="67">
        <v>0</v>
      </c>
      <c r="J396" s="67">
        <v>0</v>
      </c>
      <c r="K396" s="194" t="s">
        <v>502</v>
      </c>
      <c r="L396" s="194" t="s">
        <v>501</v>
      </c>
    </row>
    <row r="397" spans="2:12" ht="26.25" customHeight="1" thickBot="1" x14ac:dyDescent="0.3">
      <c r="B397" s="210"/>
      <c r="C397" s="190"/>
      <c r="D397" s="15" t="s">
        <v>220</v>
      </c>
      <c r="E397" s="156"/>
      <c r="F397" s="64">
        <f t="shared" ref="F397:F399" si="103">G397+H397+I397+J397</f>
        <v>100.1707</v>
      </c>
      <c r="G397" s="67">
        <v>73.1417</v>
      </c>
      <c r="H397" s="67">
        <v>27.029</v>
      </c>
      <c r="I397" s="67">
        <v>0</v>
      </c>
      <c r="J397" s="67">
        <v>0</v>
      </c>
      <c r="K397" s="252"/>
      <c r="L397" s="194"/>
    </row>
    <row r="398" spans="2:12" ht="30" customHeight="1" thickBot="1" x14ac:dyDescent="0.3">
      <c r="B398" s="210"/>
      <c r="C398" s="190"/>
      <c r="D398" s="15" t="s">
        <v>456</v>
      </c>
      <c r="E398" s="156"/>
      <c r="F398" s="64">
        <f t="shared" si="103"/>
        <v>15.896000000000001</v>
      </c>
      <c r="G398" s="67">
        <v>12.899900000000001</v>
      </c>
      <c r="H398" s="67">
        <v>2.9961000000000002</v>
      </c>
      <c r="I398" s="67">
        <v>0</v>
      </c>
      <c r="J398" s="67">
        <v>0</v>
      </c>
      <c r="K398" s="252"/>
      <c r="L398" s="194"/>
    </row>
    <row r="399" spans="2:12" ht="39.75" customHeight="1" thickBot="1" x14ac:dyDescent="0.3">
      <c r="B399" s="210"/>
      <c r="C399" s="190"/>
      <c r="D399" s="15" t="s">
        <v>457</v>
      </c>
      <c r="E399" s="157"/>
      <c r="F399" s="64">
        <f t="shared" si="103"/>
        <v>27.658499999999997</v>
      </c>
      <c r="G399" s="67">
        <v>23.839099999999998</v>
      </c>
      <c r="H399" s="67">
        <v>3.8193999999999999</v>
      </c>
      <c r="I399" s="67">
        <v>0</v>
      </c>
      <c r="J399" s="67">
        <v>0</v>
      </c>
      <c r="K399" s="252"/>
      <c r="L399" s="194"/>
    </row>
    <row r="400" spans="2:12" ht="30" customHeight="1" thickBot="1" x14ac:dyDescent="0.3">
      <c r="B400" s="317" t="s">
        <v>377</v>
      </c>
      <c r="C400" s="269" t="s">
        <v>121</v>
      </c>
      <c r="D400" s="109" t="s">
        <v>219</v>
      </c>
      <c r="E400" s="110"/>
      <c r="F400" s="107">
        <f>G400+H400+I400+J400</f>
        <v>179.81</v>
      </c>
      <c r="G400" s="111">
        <f>G404+G412+G420+G428</f>
        <v>0</v>
      </c>
      <c r="H400" s="111">
        <f>H404+H412+H420+H428</f>
        <v>179.81</v>
      </c>
      <c r="I400" s="111">
        <f>I404+I412+I420+I428</f>
        <v>0</v>
      </c>
      <c r="J400" s="111">
        <f>J404+J412+J420+J428</f>
        <v>0</v>
      </c>
      <c r="K400" s="269"/>
      <c r="L400" s="269"/>
    </row>
    <row r="401" spans="2:12" ht="29.25" customHeight="1" thickBot="1" x14ac:dyDescent="0.3">
      <c r="B401" s="317"/>
      <c r="C401" s="269"/>
      <c r="D401" s="109" t="s">
        <v>220</v>
      </c>
      <c r="E401" s="110"/>
      <c r="F401" s="107">
        <f t="shared" ref="F401:F403" si="104">G401+H401+I401+J401</f>
        <v>179.81</v>
      </c>
      <c r="G401" s="111">
        <f t="shared" ref="G401:J403" si="105">G405+G413+G421+G429</f>
        <v>0</v>
      </c>
      <c r="H401" s="111">
        <f t="shared" si="105"/>
        <v>179.81</v>
      </c>
      <c r="I401" s="111">
        <f t="shared" si="105"/>
        <v>0</v>
      </c>
      <c r="J401" s="111">
        <f t="shared" si="105"/>
        <v>0</v>
      </c>
      <c r="K401" s="269"/>
      <c r="L401" s="269"/>
    </row>
    <row r="402" spans="2:12" ht="30.75" customHeight="1" thickBot="1" x14ac:dyDescent="0.3">
      <c r="B402" s="317"/>
      <c r="C402" s="269"/>
      <c r="D402" s="109" t="s">
        <v>456</v>
      </c>
      <c r="E402" s="110"/>
      <c r="F402" s="107">
        <f t="shared" si="104"/>
        <v>0</v>
      </c>
      <c r="G402" s="111">
        <f t="shared" si="105"/>
        <v>0</v>
      </c>
      <c r="H402" s="111">
        <f t="shared" si="105"/>
        <v>0</v>
      </c>
      <c r="I402" s="111">
        <f t="shared" si="105"/>
        <v>0</v>
      </c>
      <c r="J402" s="111">
        <f t="shared" si="105"/>
        <v>0</v>
      </c>
      <c r="K402" s="269"/>
      <c r="L402" s="269"/>
    </row>
    <row r="403" spans="2:12" ht="39.75" customHeight="1" thickBot="1" x14ac:dyDescent="0.3">
      <c r="B403" s="317"/>
      <c r="C403" s="269"/>
      <c r="D403" s="109" t="s">
        <v>457</v>
      </c>
      <c r="E403" s="110"/>
      <c r="F403" s="107">
        <f t="shared" si="104"/>
        <v>0</v>
      </c>
      <c r="G403" s="111">
        <f t="shared" si="105"/>
        <v>0</v>
      </c>
      <c r="H403" s="111">
        <f t="shared" si="105"/>
        <v>0</v>
      </c>
      <c r="I403" s="111">
        <f t="shared" si="105"/>
        <v>0</v>
      </c>
      <c r="J403" s="111">
        <f t="shared" si="105"/>
        <v>0</v>
      </c>
      <c r="K403" s="269"/>
      <c r="L403" s="269"/>
    </row>
    <row r="404" spans="2:12" ht="26.25" customHeight="1" thickBot="1" x14ac:dyDescent="0.3">
      <c r="B404" s="220" t="s">
        <v>299</v>
      </c>
      <c r="C404" s="238" t="s">
        <v>223</v>
      </c>
      <c r="D404" s="85" t="s">
        <v>219</v>
      </c>
      <c r="E404" s="87"/>
      <c r="F404" s="77">
        <f>G404+H404+I404+J404</f>
        <v>179.81</v>
      </c>
      <c r="G404" s="86">
        <f>G408</f>
        <v>0</v>
      </c>
      <c r="H404" s="86">
        <f>H408</f>
        <v>179.81</v>
      </c>
      <c r="I404" s="86">
        <f>I408</f>
        <v>0</v>
      </c>
      <c r="J404" s="86">
        <f>J408</f>
        <v>0</v>
      </c>
      <c r="K404" s="311"/>
      <c r="L404" s="311" t="s">
        <v>500</v>
      </c>
    </row>
    <row r="405" spans="2:12" ht="28.5" customHeight="1" thickBot="1" x14ac:dyDescent="0.3">
      <c r="B405" s="220"/>
      <c r="C405" s="238"/>
      <c r="D405" s="85" t="s">
        <v>220</v>
      </c>
      <c r="E405" s="87"/>
      <c r="F405" s="77">
        <f t="shared" ref="F405:F407" si="106">G405+H405+I405+J405</f>
        <v>179.81</v>
      </c>
      <c r="G405" s="86">
        <f t="shared" ref="G405:J407" si="107">G409</f>
        <v>0</v>
      </c>
      <c r="H405" s="86">
        <f t="shared" si="107"/>
        <v>179.81</v>
      </c>
      <c r="I405" s="86">
        <f t="shared" si="107"/>
        <v>0</v>
      </c>
      <c r="J405" s="86">
        <f t="shared" si="107"/>
        <v>0</v>
      </c>
      <c r="K405" s="311"/>
      <c r="L405" s="311"/>
    </row>
    <row r="406" spans="2:12" ht="30.75" customHeight="1" thickBot="1" x14ac:dyDescent="0.3">
      <c r="B406" s="220"/>
      <c r="C406" s="238"/>
      <c r="D406" s="85" t="s">
        <v>456</v>
      </c>
      <c r="E406" s="87"/>
      <c r="F406" s="77">
        <f t="shared" si="106"/>
        <v>0</v>
      </c>
      <c r="G406" s="86">
        <f t="shared" si="107"/>
        <v>0</v>
      </c>
      <c r="H406" s="86">
        <f t="shared" si="107"/>
        <v>0</v>
      </c>
      <c r="I406" s="86">
        <f t="shared" si="107"/>
        <v>0</v>
      </c>
      <c r="J406" s="86">
        <f t="shared" si="107"/>
        <v>0</v>
      </c>
      <c r="K406" s="311"/>
      <c r="L406" s="311"/>
    </row>
    <row r="407" spans="2:12" ht="39.75" customHeight="1" thickBot="1" x14ac:dyDescent="0.3">
      <c r="B407" s="220"/>
      <c r="C407" s="238"/>
      <c r="D407" s="85" t="s">
        <v>457</v>
      </c>
      <c r="E407" s="87"/>
      <c r="F407" s="77">
        <f t="shared" si="106"/>
        <v>0</v>
      </c>
      <c r="G407" s="86">
        <f t="shared" si="107"/>
        <v>0</v>
      </c>
      <c r="H407" s="86">
        <f t="shared" si="107"/>
        <v>0</v>
      </c>
      <c r="I407" s="86">
        <f t="shared" si="107"/>
        <v>0</v>
      </c>
      <c r="J407" s="86">
        <f t="shared" si="107"/>
        <v>0</v>
      </c>
      <c r="K407" s="311"/>
      <c r="L407" s="311"/>
    </row>
    <row r="408" spans="2:12" ht="26.25" customHeight="1" thickBot="1" x14ac:dyDescent="0.3">
      <c r="B408" s="210" t="s">
        <v>378</v>
      </c>
      <c r="C408" s="284" t="s">
        <v>48</v>
      </c>
      <c r="D408" s="17" t="s">
        <v>219</v>
      </c>
      <c r="E408" s="192">
        <v>595</v>
      </c>
      <c r="F408" s="64">
        <f t="shared" ref="F408:F411" si="108">G408+H408+I408+J408</f>
        <v>179.81</v>
      </c>
      <c r="G408" s="68">
        <v>0</v>
      </c>
      <c r="H408" s="68">
        <v>179.81</v>
      </c>
      <c r="I408" s="67">
        <v>0</v>
      </c>
      <c r="J408" s="67">
        <v>0</v>
      </c>
      <c r="K408" s="212" t="s">
        <v>505</v>
      </c>
      <c r="L408" s="194" t="s">
        <v>500</v>
      </c>
    </row>
    <row r="409" spans="2:12" ht="27.75" customHeight="1" thickBot="1" x14ac:dyDescent="0.3">
      <c r="B409" s="210"/>
      <c r="C409" s="284"/>
      <c r="D409" s="17" t="s">
        <v>220</v>
      </c>
      <c r="E409" s="156"/>
      <c r="F409" s="64">
        <f t="shared" si="108"/>
        <v>179.81</v>
      </c>
      <c r="G409" s="68">
        <v>0</v>
      </c>
      <c r="H409" s="68">
        <v>179.81</v>
      </c>
      <c r="I409" s="67">
        <v>0</v>
      </c>
      <c r="J409" s="67">
        <v>0</v>
      </c>
      <c r="K409" s="212"/>
      <c r="L409" s="194"/>
    </row>
    <row r="410" spans="2:12" ht="30.75" customHeight="1" thickBot="1" x14ac:dyDescent="0.3">
      <c r="B410" s="210"/>
      <c r="C410" s="284"/>
      <c r="D410" s="17" t="s">
        <v>456</v>
      </c>
      <c r="E410" s="156"/>
      <c r="F410" s="64">
        <f t="shared" si="108"/>
        <v>0</v>
      </c>
      <c r="G410" s="68">
        <v>0</v>
      </c>
      <c r="H410" s="68">
        <v>0</v>
      </c>
      <c r="I410" s="67">
        <v>0</v>
      </c>
      <c r="J410" s="67">
        <v>0</v>
      </c>
      <c r="K410" s="212"/>
      <c r="L410" s="194"/>
    </row>
    <row r="411" spans="2:12" ht="39.75" customHeight="1" thickBot="1" x14ac:dyDescent="0.3">
      <c r="B411" s="210"/>
      <c r="C411" s="285"/>
      <c r="D411" s="18" t="s">
        <v>457</v>
      </c>
      <c r="E411" s="157"/>
      <c r="F411" s="64">
        <f t="shared" si="108"/>
        <v>0</v>
      </c>
      <c r="G411" s="68">
        <v>0</v>
      </c>
      <c r="H411" s="68">
        <v>0</v>
      </c>
      <c r="I411" s="67">
        <v>0</v>
      </c>
      <c r="J411" s="67">
        <v>0</v>
      </c>
      <c r="K411" s="192"/>
      <c r="L411" s="194"/>
    </row>
    <row r="412" spans="2:12" ht="27" hidden="1" customHeight="1" outlineLevel="1" thickBot="1" x14ac:dyDescent="0.3">
      <c r="B412" s="220" t="s">
        <v>379</v>
      </c>
      <c r="C412" s="372" t="s">
        <v>177</v>
      </c>
      <c r="D412" s="84" t="s">
        <v>219</v>
      </c>
      <c r="E412" s="281"/>
      <c r="F412" s="77">
        <f t="shared" ref="F412:F432" si="109">G412+H412+I412+J412</f>
        <v>0</v>
      </c>
      <c r="G412" s="97">
        <f>G416</f>
        <v>0</v>
      </c>
      <c r="H412" s="97">
        <f>H416</f>
        <v>0</v>
      </c>
      <c r="I412" s="97">
        <f>I416</f>
        <v>0</v>
      </c>
      <c r="J412" s="97">
        <f>J416</f>
        <v>0</v>
      </c>
      <c r="K412" s="280"/>
      <c r="L412" s="280" t="s">
        <v>179</v>
      </c>
    </row>
    <row r="413" spans="2:12" ht="27" hidden="1" customHeight="1" outlineLevel="1" thickBot="1" x14ac:dyDescent="0.3">
      <c r="B413" s="220"/>
      <c r="C413" s="372"/>
      <c r="D413" s="84" t="s">
        <v>220</v>
      </c>
      <c r="E413" s="184"/>
      <c r="F413" s="77">
        <f t="shared" si="109"/>
        <v>0</v>
      </c>
      <c r="G413" s="97">
        <f t="shared" ref="G413:J415" si="110">G417</f>
        <v>0</v>
      </c>
      <c r="H413" s="97">
        <f t="shared" si="110"/>
        <v>0</v>
      </c>
      <c r="I413" s="97">
        <f t="shared" si="110"/>
        <v>0</v>
      </c>
      <c r="J413" s="97">
        <f t="shared" si="110"/>
        <v>0</v>
      </c>
      <c r="K413" s="280"/>
      <c r="L413" s="280"/>
    </row>
    <row r="414" spans="2:12" ht="30.75" hidden="1" customHeight="1" outlineLevel="1" thickBot="1" x14ac:dyDescent="0.3">
      <c r="B414" s="220"/>
      <c r="C414" s="372"/>
      <c r="D414" s="84" t="s">
        <v>456</v>
      </c>
      <c r="E414" s="184"/>
      <c r="F414" s="77">
        <f t="shared" si="109"/>
        <v>0</v>
      </c>
      <c r="G414" s="97">
        <f t="shared" si="110"/>
        <v>0</v>
      </c>
      <c r="H414" s="97">
        <f t="shared" si="110"/>
        <v>0</v>
      </c>
      <c r="I414" s="97">
        <f t="shared" si="110"/>
        <v>0</v>
      </c>
      <c r="J414" s="97">
        <f t="shared" si="110"/>
        <v>0</v>
      </c>
      <c r="K414" s="280"/>
      <c r="L414" s="280"/>
    </row>
    <row r="415" spans="2:12" ht="39.75" hidden="1" customHeight="1" outlineLevel="1" thickBot="1" x14ac:dyDescent="0.3">
      <c r="B415" s="259"/>
      <c r="C415" s="373"/>
      <c r="D415" s="98" t="s">
        <v>457</v>
      </c>
      <c r="E415" s="185"/>
      <c r="F415" s="77">
        <f t="shared" si="109"/>
        <v>0</v>
      </c>
      <c r="G415" s="97">
        <f t="shared" si="110"/>
        <v>0</v>
      </c>
      <c r="H415" s="97">
        <f t="shared" si="110"/>
        <v>0</v>
      </c>
      <c r="I415" s="97">
        <f t="shared" si="110"/>
        <v>0</v>
      </c>
      <c r="J415" s="97">
        <f t="shared" si="110"/>
        <v>0</v>
      </c>
      <c r="K415" s="281"/>
      <c r="L415" s="281"/>
    </row>
    <row r="416" spans="2:12" ht="32.25" hidden="1" customHeight="1" outlineLevel="1" thickBot="1" x14ac:dyDescent="0.3">
      <c r="B416" s="210" t="s">
        <v>380</v>
      </c>
      <c r="C416" s="284" t="s">
        <v>178</v>
      </c>
      <c r="D416" s="17" t="s">
        <v>219</v>
      </c>
      <c r="E416" s="192">
        <v>102</v>
      </c>
      <c r="F416" s="64">
        <f t="shared" si="109"/>
        <v>0</v>
      </c>
      <c r="G416" s="68">
        <v>0</v>
      </c>
      <c r="H416" s="68">
        <v>0</v>
      </c>
      <c r="I416" s="67">
        <v>0</v>
      </c>
      <c r="J416" s="67">
        <v>0</v>
      </c>
      <c r="K416" s="212"/>
      <c r="L416" s="212" t="s">
        <v>179</v>
      </c>
    </row>
    <row r="417" spans="2:12" ht="27" hidden="1" customHeight="1" outlineLevel="1" thickBot="1" x14ac:dyDescent="0.3">
      <c r="B417" s="210"/>
      <c r="C417" s="284"/>
      <c r="D417" s="17" t="s">
        <v>220</v>
      </c>
      <c r="E417" s="156"/>
      <c r="F417" s="64">
        <f t="shared" si="109"/>
        <v>0</v>
      </c>
      <c r="G417" s="68">
        <v>0</v>
      </c>
      <c r="H417" s="68">
        <v>0</v>
      </c>
      <c r="I417" s="67">
        <v>0</v>
      </c>
      <c r="J417" s="67">
        <v>0</v>
      </c>
      <c r="K417" s="212"/>
      <c r="L417" s="212"/>
    </row>
    <row r="418" spans="2:12" ht="27" hidden="1" customHeight="1" outlineLevel="1" thickBot="1" x14ac:dyDescent="0.3">
      <c r="B418" s="210"/>
      <c r="C418" s="284"/>
      <c r="D418" s="17" t="s">
        <v>456</v>
      </c>
      <c r="E418" s="156"/>
      <c r="F418" s="64">
        <f t="shared" si="109"/>
        <v>0</v>
      </c>
      <c r="G418" s="68">
        <v>0</v>
      </c>
      <c r="H418" s="68">
        <v>0</v>
      </c>
      <c r="I418" s="67">
        <v>0</v>
      </c>
      <c r="J418" s="67">
        <v>0</v>
      </c>
      <c r="K418" s="212"/>
      <c r="L418" s="212"/>
    </row>
    <row r="419" spans="2:12" ht="39.75" hidden="1" customHeight="1" outlineLevel="1" thickBot="1" x14ac:dyDescent="0.3">
      <c r="B419" s="378"/>
      <c r="C419" s="285"/>
      <c r="D419" s="18" t="s">
        <v>457</v>
      </c>
      <c r="E419" s="157"/>
      <c r="F419" s="64">
        <f t="shared" si="109"/>
        <v>0</v>
      </c>
      <c r="G419" s="68">
        <v>0</v>
      </c>
      <c r="H419" s="68">
        <v>0</v>
      </c>
      <c r="I419" s="67">
        <v>0</v>
      </c>
      <c r="J419" s="67">
        <v>0</v>
      </c>
      <c r="K419" s="192"/>
      <c r="L419" s="192"/>
    </row>
    <row r="420" spans="2:12" ht="27.75" hidden="1" customHeight="1" outlineLevel="1" thickBot="1" x14ac:dyDescent="0.3">
      <c r="B420" s="286" t="s">
        <v>381</v>
      </c>
      <c r="C420" s="180" t="s">
        <v>125</v>
      </c>
      <c r="D420" s="82" t="s">
        <v>219</v>
      </c>
      <c r="E420" s="176"/>
      <c r="F420" s="77">
        <f t="shared" si="109"/>
        <v>0</v>
      </c>
      <c r="G420" s="99">
        <f>G424</f>
        <v>0</v>
      </c>
      <c r="H420" s="99">
        <f>H424</f>
        <v>0</v>
      </c>
      <c r="I420" s="99">
        <f>I424</f>
        <v>0</v>
      </c>
      <c r="J420" s="99">
        <f>J424</f>
        <v>0</v>
      </c>
      <c r="K420" s="176"/>
      <c r="L420" s="176" t="s">
        <v>180</v>
      </c>
    </row>
    <row r="421" spans="2:12" ht="30.75" hidden="1" customHeight="1" outlineLevel="1" thickBot="1" x14ac:dyDescent="0.3">
      <c r="B421" s="177"/>
      <c r="C421" s="287"/>
      <c r="D421" s="82" t="s">
        <v>220</v>
      </c>
      <c r="E421" s="156"/>
      <c r="F421" s="77">
        <f t="shared" si="109"/>
        <v>0</v>
      </c>
      <c r="G421" s="99">
        <f t="shared" ref="G421:J423" si="111">G425</f>
        <v>0</v>
      </c>
      <c r="H421" s="99">
        <f t="shared" si="111"/>
        <v>0</v>
      </c>
      <c r="I421" s="99">
        <f t="shared" si="111"/>
        <v>0</v>
      </c>
      <c r="J421" s="99">
        <f t="shared" si="111"/>
        <v>0</v>
      </c>
      <c r="K421" s="177"/>
      <c r="L421" s="177"/>
    </row>
    <row r="422" spans="2:12" ht="31.5" hidden="1" customHeight="1" outlineLevel="1" thickBot="1" x14ac:dyDescent="0.3">
      <c r="B422" s="177"/>
      <c r="C422" s="287"/>
      <c r="D422" s="82" t="s">
        <v>456</v>
      </c>
      <c r="E422" s="156"/>
      <c r="F422" s="77">
        <f t="shared" si="109"/>
        <v>0</v>
      </c>
      <c r="G422" s="99">
        <f t="shared" si="111"/>
        <v>0</v>
      </c>
      <c r="H422" s="99">
        <f t="shared" si="111"/>
        <v>0</v>
      </c>
      <c r="I422" s="99">
        <f t="shared" si="111"/>
        <v>0</v>
      </c>
      <c r="J422" s="99">
        <f t="shared" si="111"/>
        <v>0</v>
      </c>
      <c r="K422" s="177"/>
      <c r="L422" s="177"/>
    </row>
    <row r="423" spans="2:12" ht="39.75" hidden="1" customHeight="1" outlineLevel="1" thickBot="1" x14ac:dyDescent="0.3">
      <c r="B423" s="178"/>
      <c r="C423" s="288"/>
      <c r="D423" s="100" t="s">
        <v>457</v>
      </c>
      <c r="E423" s="157"/>
      <c r="F423" s="77">
        <f t="shared" si="109"/>
        <v>0</v>
      </c>
      <c r="G423" s="99">
        <f t="shared" si="111"/>
        <v>0</v>
      </c>
      <c r="H423" s="99">
        <f t="shared" si="111"/>
        <v>0</v>
      </c>
      <c r="I423" s="99">
        <f t="shared" si="111"/>
        <v>0</v>
      </c>
      <c r="J423" s="99">
        <f t="shared" si="111"/>
        <v>0</v>
      </c>
      <c r="K423" s="178"/>
      <c r="L423" s="178"/>
    </row>
    <row r="424" spans="2:12" ht="27" hidden="1" customHeight="1" outlineLevel="1" thickBot="1" x14ac:dyDescent="0.3">
      <c r="B424" s="338" t="s">
        <v>382</v>
      </c>
      <c r="C424" s="229" t="s">
        <v>181</v>
      </c>
      <c r="D424" s="22" t="s">
        <v>219</v>
      </c>
      <c r="E424" s="233">
        <v>108</v>
      </c>
      <c r="F424" s="64">
        <f t="shared" si="109"/>
        <v>0</v>
      </c>
      <c r="G424" s="95">
        <v>0</v>
      </c>
      <c r="H424" s="95">
        <v>0</v>
      </c>
      <c r="I424" s="95">
        <v>0</v>
      </c>
      <c r="J424" s="95">
        <v>0</v>
      </c>
      <c r="K424" s="233"/>
      <c r="L424" s="233" t="s">
        <v>180</v>
      </c>
    </row>
    <row r="425" spans="2:12" ht="30.75" hidden="1" customHeight="1" outlineLevel="1" thickBot="1" x14ac:dyDescent="0.3">
      <c r="B425" s="327"/>
      <c r="C425" s="339"/>
      <c r="D425" s="22" t="s">
        <v>220</v>
      </c>
      <c r="E425" s="327"/>
      <c r="F425" s="64">
        <f t="shared" si="109"/>
        <v>0</v>
      </c>
      <c r="G425" s="95">
        <v>0</v>
      </c>
      <c r="H425" s="95">
        <v>0</v>
      </c>
      <c r="I425" s="95">
        <v>0</v>
      </c>
      <c r="J425" s="95">
        <v>0</v>
      </c>
      <c r="K425" s="327"/>
      <c r="L425" s="327"/>
    </row>
    <row r="426" spans="2:12" ht="30.75" hidden="1" customHeight="1" outlineLevel="1" thickBot="1" x14ac:dyDescent="0.3">
      <c r="B426" s="327"/>
      <c r="C426" s="339"/>
      <c r="D426" s="22" t="s">
        <v>456</v>
      </c>
      <c r="E426" s="327"/>
      <c r="F426" s="64">
        <f t="shared" si="109"/>
        <v>0</v>
      </c>
      <c r="G426" s="95">
        <v>0</v>
      </c>
      <c r="H426" s="95">
        <v>0</v>
      </c>
      <c r="I426" s="95">
        <v>0</v>
      </c>
      <c r="J426" s="95">
        <v>0</v>
      </c>
      <c r="K426" s="327"/>
      <c r="L426" s="327"/>
    </row>
    <row r="427" spans="2:12" ht="39.75" hidden="1" customHeight="1" outlineLevel="1" thickBot="1" x14ac:dyDescent="0.3">
      <c r="B427" s="328"/>
      <c r="C427" s="340"/>
      <c r="D427" s="96" t="s">
        <v>457</v>
      </c>
      <c r="E427" s="328"/>
      <c r="F427" s="64">
        <f t="shared" si="109"/>
        <v>0</v>
      </c>
      <c r="G427" s="95">
        <v>0</v>
      </c>
      <c r="H427" s="95">
        <v>0</v>
      </c>
      <c r="I427" s="95">
        <v>0</v>
      </c>
      <c r="J427" s="95">
        <v>0</v>
      </c>
      <c r="K427" s="328"/>
      <c r="L427" s="328"/>
    </row>
    <row r="428" spans="2:12" ht="26.25" hidden="1" customHeight="1" outlineLevel="1" thickBot="1" x14ac:dyDescent="0.3">
      <c r="B428" s="286" t="s">
        <v>438</v>
      </c>
      <c r="C428" s="180" t="s">
        <v>436</v>
      </c>
      <c r="D428" s="82" t="s">
        <v>219</v>
      </c>
      <c r="E428" s="176">
        <v>892</v>
      </c>
      <c r="F428" s="77">
        <f t="shared" si="109"/>
        <v>0</v>
      </c>
      <c r="G428" s="99">
        <v>0</v>
      </c>
      <c r="H428" s="99">
        <v>0</v>
      </c>
      <c r="I428" s="99">
        <v>0</v>
      </c>
      <c r="J428" s="99">
        <v>0</v>
      </c>
      <c r="K428" s="176"/>
      <c r="L428" s="176" t="s">
        <v>437</v>
      </c>
    </row>
    <row r="429" spans="2:12" ht="28.5" hidden="1" customHeight="1" outlineLevel="1" thickBot="1" x14ac:dyDescent="0.3">
      <c r="B429" s="177"/>
      <c r="C429" s="287"/>
      <c r="D429" s="82" t="s">
        <v>220</v>
      </c>
      <c r="E429" s="177"/>
      <c r="F429" s="77">
        <f t="shared" si="109"/>
        <v>0</v>
      </c>
      <c r="G429" s="99">
        <v>0</v>
      </c>
      <c r="H429" s="99">
        <v>0</v>
      </c>
      <c r="I429" s="99">
        <v>0</v>
      </c>
      <c r="J429" s="99">
        <v>0</v>
      </c>
      <c r="K429" s="177"/>
      <c r="L429" s="177"/>
    </row>
    <row r="430" spans="2:12" ht="29.25" hidden="1" customHeight="1" outlineLevel="1" thickBot="1" x14ac:dyDescent="0.3">
      <c r="B430" s="177"/>
      <c r="C430" s="287"/>
      <c r="D430" s="82" t="s">
        <v>456</v>
      </c>
      <c r="E430" s="177"/>
      <c r="F430" s="77">
        <f t="shared" si="109"/>
        <v>0</v>
      </c>
      <c r="G430" s="99">
        <v>0</v>
      </c>
      <c r="H430" s="99">
        <v>0</v>
      </c>
      <c r="I430" s="99">
        <v>0</v>
      </c>
      <c r="J430" s="99">
        <v>0</v>
      </c>
      <c r="K430" s="177"/>
      <c r="L430" s="177"/>
    </row>
    <row r="431" spans="2:12" ht="39.75" hidden="1" customHeight="1" outlineLevel="1" thickBot="1" x14ac:dyDescent="0.3">
      <c r="B431" s="178"/>
      <c r="C431" s="288"/>
      <c r="D431" s="100" t="s">
        <v>457</v>
      </c>
      <c r="E431" s="178"/>
      <c r="F431" s="77">
        <f t="shared" si="109"/>
        <v>0</v>
      </c>
      <c r="G431" s="99">
        <v>0</v>
      </c>
      <c r="H431" s="99">
        <v>0</v>
      </c>
      <c r="I431" s="99">
        <v>0</v>
      </c>
      <c r="J431" s="99">
        <v>0</v>
      </c>
      <c r="K431" s="178"/>
      <c r="L431" s="178"/>
    </row>
    <row r="432" spans="2:12" ht="28.5" customHeight="1" collapsed="1" thickBot="1" x14ac:dyDescent="0.3">
      <c r="B432" s="262">
        <v>12</v>
      </c>
      <c r="C432" s="264" t="s">
        <v>241</v>
      </c>
      <c r="D432" s="119" t="s">
        <v>219</v>
      </c>
      <c r="E432" s="264"/>
      <c r="F432" s="107">
        <f t="shared" si="109"/>
        <v>1.1728000000000001</v>
      </c>
      <c r="G432" s="108">
        <f>G436</f>
        <v>1.0905</v>
      </c>
      <c r="H432" s="108">
        <f>H436</f>
        <v>8.2299999999999998E-2</v>
      </c>
      <c r="I432" s="108">
        <f>I436</f>
        <v>0</v>
      </c>
      <c r="J432" s="108">
        <f>J436</f>
        <v>0</v>
      </c>
      <c r="K432" s="262"/>
      <c r="L432" s="262"/>
    </row>
    <row r="433" spans="2:12" ht="30" customHeight="1" thickBot="1" x14ac:dyDescent="0.3">
      <c r="B433" s="263"/>
      <c r="C433" s="265"/>
      <c r="D433" s="119" t="s">
        <v>220</v>
      </c>
      <c r="E433" s="267"/>
      <c r="F433" s="107">
        <f t="shared" ref="F433:F439" si="112">G433+H433+I433+J433</f>
        <v>1.1728000000000001</v>
      </c>
      <c r="G433" s="108">
        <f t="shared" ref="G433:J435" si="113">G437</f>
        <v>1.0905</v>
      </c>
      <c r="H433" s="108">
        <f t="shared" si="113"/>
        <v>8.2299999999999998E-2</v>
      </c>
      <c r="I433" s="108">
        <f t="shared" si="113"/>
        <v>0</v>
      </c>
      <c r="J433" s="108">
        <f t="shared" si="113"/>
        <v>0</v>
      </c>
      <c r="K433" s="263"/>
      <c r="L433" s="263"/>
    </row>
    <row r="434" spans="2:12" ht="32.25" customHeight="1" thickBot="1" x14ac:dyDescent="0.3">
      <c r="B434" s="263"/>
      <c r="C434" s="265"/>
      <c r="D434" s="119" t="s">
        <v>452</v>
      </c>
      <c r="E434" s="267"/>
      <c r="F434" s="107">
        <f t="shared" si="112"/>
        <v>1.0884</v>
      </c>
      <c r="G434" s="108">
        <f t="shared" si="113"/>
        <v>1.0884</v>
      </c>
      <c r="H434" s="108">
        <f t="shared" si="113"/>
        <v>0</v>
      </c>
      <c r="I434" s="108">
        <f t="shared" si="113"/>
        <v>0</v>
      </c>
      <c r="J434" s="108">
        <f t="shared" si="113"/>
        <v>0</v>
      </c>
      <c r="K434" s="263"/>
      <c r="L434" s="263"/>
    </row>
    <row r="435" spans="2:12" ht="39.75" customHeight="1" thickBot="1" x14ac:dyDescent="0.3">
      <c r="B435" s="263"/>
      <c r="C435" s="266"/>
      <c r="D435" s="119" t="s">
        <v>453</v>
      </c>
      <c r="E435" s="268"/>
      <c r="F435" s="107">
        <f t="shared" si="112"/>
        <v>0.67069615999999999</v>
      </c>
      <c r="G435" s="108">
        <f t="shared" si="113"/>
        <v>0.62569615999999995</v>
      </c>
      <c r="H435" s="108">
        <f t="shared" si="113"/>
        <v>4.4999999999999998E-2</v>
      </c>
      <c r="I435" s="108">
        <f t="shared" si="113"/>
        <v>0</v>
      </c>
      <c r="J435" s="108">
        <f t="shared" si="113"/>
        <v>0</v>
      </c>
      <c r="K435" s="263"/>
      <c r="L435" s="263"/>
    </row>
    <row r="436" spans="2:12" ht="30" customHeight="1" thickBot="1" x14ac:dyDescent="0.3">
      <c r="B436" s="158" t="s">
        <v>320</v>
      </c>
      <c r="C436" s="203" t="s">
        <v>321</v>
      </c>
      <c r="D436" s="129" t="s">
        <v>219</v>
      </c>
      <c r="E436" s="206"/>
      <c r="F436" s="69">
        <f t="shared" si="112"/>
        <v>1.1728000000000001</v>
      </c>
      <c r="G436" s="65">
        <v>1.0905</v>
      </c>
      <c r="H436" s="65">
        <v>8.2299999999999998E-2</v>
      </c>
      <c r="I436" s="65">
        <v>0</v>
      </c>
      <c r="J436" s="65">
        <v>0</v>
      </c>
      <c r="K436" s="165" t="s">
        <v>508</v>
      </c>
      <c r="L436" s="165" t="s">
        <v>322</v>
      </c>
    </row>
    <row r="437" spans="2:12" ht="29.25" customHeight="1" thickBot="1" x14ac:dyDescent="0.3">
      <c r="B437" s="202"/>
      <c r="C437" s="204"/>
      <c r="D437" s="129" t="s">
        <v>220</v>
      </c>
      <c r="E437" s="207"/>
      <c r="F437" s="69">
        <f t="shared" si="112"/>
        <v>1.1728000000000001</v>
      </c>
      <c r="G437" s="65">
        <v>1.0905</v>
      </c>
      <c r="H437" s="65">
        <v>8.2299999999999998E-2</v>
      </c>
      <c r="I437" s="65">
        <v>0</v>
      </c>
      <c r="J437" s="65">
        <v>0</v>
      </c>
      <c r="K437" s="209"/>
      <c r="L437" s="209"/>
    </row>
    <row r="438" spans="2:12" ht="30.75" customHeight="1" thickBot="1" x14ac:dyDescent="0.3">
      <c r="B438" s="202"/>
      <c r="C438" s="204"/>
      <c r="D438" s="129" t="s">
        <v>452</v>
      </c>
      <c r="E438" s="207"/>
      <c r="F438" s="69">
        <f t="shared" si="112"/>
        <v>1.0884</v>
      </c>
      <c r="G438" s="65">
        <v>1.0884</v>
      </c>
      <c r="H438" s="65">
        <v>0</v>
      </c>
      <c r="I438" s="65">
        <v>0</v>
      </c>
      <c r="J438" s="65">
        <v>0</v>
      </c>
      <c r="K438" s="209"/>
      <c r="L438" s="209"/>
    </row>
    <row r="439" spans="2:12" ht="39.75" customHeight="1" thickBot="1" x14ac:dyDescent="0.3">
      <c r="B439" s="202"/>
      <c r="C439" s="205"/>
      <c r="D439" s="129" t="s">
        <v>453</v>
      </c>
      <c r="E439" s="208"/>
      <c r="F439" s="69">
        <f t="shared" si="112"/>
        <v>0.67069615999999999</v>
      </c>
      <c r="G439" s="65">
        <v>0.62569615999999995</v>
      </c>
      <c r="H439" s="65">
        <v>4.4999999999999998E-2</v>
      </c>
      <c r="I439" s="65">
        <v>0</v>
      </c>
      <c r="J439" s="65">
        <v>0</v>
      </c>
      <c r="K439" s="209"/>
      <c r="L439" s="209"/>
    </row>
    <row r="440" spans="2:12" ht="17.25" customHeight="1" thickBot="1" x14ac:dyDescent="0.3">
      <c r="B440" s="292" t="s">
        <v>242</v>
      </c>
      <c r="C440" s="293"/>
      <c r="D440" s="293"/>
      <c r="E440" s="293"/>
      <c r="F440" s="293"/>
      <c r="G440" s="293"/>
      <c r="H440" s="293"/>
      <c r="I440" s="293"/>
      <c r="J440" s="293"/>
      <c r="K440" s="293"/>
      <c r="L440" s="294"/>
    </row>
    <row r="441" spans="2:12" ht="26.25" customHeight="1" thickBot="1" x14ac:dyDescent="0.3">
      <c r="B441" s="246" t="s">
        <v>173</v>
      </c>
      <c r="C441" s="216" t="s">
        <v>106</v>
      </c>
      <c r="D441" s="116" t="s">
        <v>219</v>
      </c>
      <c r="E441" s="110"/>
      <c r="F441" s="108">
        <f>G441+H441+I441+J441</f>
        <v>36.046985720000002</v>
      </c>
      <c r="G441" s="111">
        <f>G445+G449</f>
        <v>33.546985710000001</v>
      </c>
      <c r="H441" s="111">
        <f>H445+H449</f>
        <v>2.5000000099999999</v>
      </c>
      <c r="I441" s="111">
        <f>I445+I449</f>
        <v>0</v>
      </c>
      <c r="J441" s="111">
        <f>J445+J449</f>
        <v>0</v>
      </c>
      <c r="K441" s="219"/>
      <c r="L441" s="269"/>
    </row>
    <row r="442" spans="2:12" ht="27" customHeight="1" thickBot="1" x14ac:dyDescent="0.3">
      <c r="B442" s="219"/>
      <c r="C442" s="217"/>
      <c r="D442" s="116" t="s">
        <v>220</v>
      </c>
      <c r="E442" s="110"/>
      <c r="F442" s="108">
        <f t="shared" ref="F442:F444" si="114">G442+H442+I442+J442</f>
        <v>0</v>
      </c>
      <c r="G442" s="111">
        <f t="shared" ref="G442:J444" si="115">G446+G450</f>
        <v>0</v>
      </c>
      <c r="H442" s="111">
        <f t="shared" si="115"/>
        <v>0</v>
      </c>
      <c r="I442" s="111">
        <f t="shared" si="115"/>
        <v>0</v>
      </c>
      <c r="J442" s="111">
        <f t="shared" si="115"/>
        <v>0</v>
      </c>
      <c r="K442" s="219"/>
      <c r="L442" s="219"/>
    </row>
    <row r="443" spans="2:12" ht="29.25" customHeight="1" thickBot="1" x14ac:dyDescent="0.3">
      <c r="B443" s="219"/>
      <c r="C443" s="217"/>
      <c r="D443" s="116" t="s">
        <v>454</v>
      </c>
      <c r="E443" s="110"/>
      <c r="F443" s="108">
        <f t="shared" si="114"/>
        <v>0</v>
      </c>
      <c r="G443" s="111">
        <f t="shared" si="115"/>
        <v>0</v>
      </c>
      <c r="H443" s="111">
        <f t="shared" si="115"/>
        <v>0</v>
      </c>
      <c r="I443" s="111">
        <f t="shared" si="115"/>
        <v>0</v>
      </c>
      <c r="J443" s="111">
        <f t="shared" si="115"/>
        <v>0</v>
      </c>
      <c r="K443" s="219"/>
      <c r="L443" s="219"/>
    </row>
    <row r="444" spans="2:12" ht="41.25" customHeight="1" thickBot="1" x14ac:dyDescent="0.3">
      <c r="B444" s="219"/>
      <c r="C444" s="218"/>
      <c r="D444" s="116" t="s">
        <v>455</v>
      </c>
      <c r="E444" s="110"/>
      <c r="F444" s="108">
        <f t="shared" si="114"/>
        <v>0</v>
      </c>
      <c r="G444" s="111">
        <f t="shared" si="115"/>
        <v>0</v>
      </c>
      <c r="H444" s="111">
        <f t="shared" si="115"/>
        <v>0</v>
      </c>
      <c r="I444" s="111">
        <f t="shared" si="115"/>
        <v>0</v>
      </c>
      <c r="J444" s="111">
        <f t="shared" si="115"/>
        <v>0</v>
      </c>
      <c r="K444" s="219"/>
      <c r="L444" s="219"/>
    </row>
    <row r="445" spans="2:12" ht="27.75" customHeight="1" thickBot="1" x14ac:dyDescent="0.3">
      <c r="B445" s="227" t="s">
        <v>300</v>
      </c>
      <c r="C445" s="331" t="s">
        <v>364</v>
      </c>
      <c r="D445" s="51" t="s">
        <v>219</v>
      </c>
      <c r="E445" s="334" t="s">
        <v>365</v>
      </c>
      <c r="F445" s="65">
        <f>G445+H445+I445+J445</f>
        <v>35.714285719999999</v>
      </c>
      <c r="G445" s="73">
        <v>33.214285709999999</v>
      </c>
      <c r="H445" s="73">
        <v>2.5000000099999999</v>
      </c>
      <c r="I445" s="73">
        <v>0</v>
      </c>
      <c r="J445" s="73">
        <v>0</v>
      </c>
      <c r="K445" s="391"/>
      <c r="L445" s="233" t="s">
        <v>366</v>
      </c>
    </row>
    <row r="446" spans="2:12" ht="33.75" customHeight="1" thickBot="1" x14ac:dyDescent="0.3">
      <c r="B446" s="228"/>
      <c r="C446" s="332"/>
      <c r="D446" s="51" t="s">
        <v>220</v>
      </c>
      <c r="E446" s="156"/>
      <c r="F446" s="65">
        <f t="shared" ref="F446:F448" si="116">G446+H446+I446+J446</f>
        <v>0</v>
      </c>
      <c r="G446" s="73">
        <v>0</v>
      </c>
      <c r="H446" s="73">
        <v>0</v>
      </c>
      <c r="I446" s="73">
        <v>0</v>
      </c>
      <c r="J446" s="73">
        <v>0</v>
      </c>
      <c r="K446" s="156"/>
      <c r="L446" s="214"/>
    </row>
    <row r="447" spans="2:12" ht="42.75" customHeight="1" thickBot="1" x14ac:dyDescent="0.3">
      <c r="B447" s="228"/>
      <c r="C447" s="332"/>
      <c r="D447" s="51" t="s">
        <v>454</v>
      </c>
      <c r="E447" s="156"/>
      <c r="F447" s="65">
        <f t="shared" si="116"/>
        <v>0</v>
      </c>
      <c r="G447" s="73">
        <v>0</v>
      </c>
      <c r="H447" s="73">
        <v>0</v>
      </c>
      <c r="I447" s="73">
        <v>0</v>
      </c>
      <c r="J447" s="73">
        <v>0</v>
      </c>
      <c r="K447" s="156"/>
      <c r="L447" s="214"/>
    </row>
    <row r="448" spans="2:12" ht="41.25" customHeight="1" thickBot="1" x14ac:dyDescent="0.3">
      <c r="B448" s="228"/>
      <c r="C448" s="333"/>
      <c r="D448" s="51" t="s">
        <v>455</v>
      </c>
      <c r="E448" s="157"/>
      <c r="F448" s="65">
        <f t="shared" si="116"/>
        <v>0</v>
      </c>
      <c r="G448" s="73">
        <v>0</v>
      </c>
      <c r="H448" s="73">
        <v>0</v>
      </c>
      <c r="I448" s="73">
        <v>0</v>
      </c>
      <c r="J448" s="73">
        <v>0</v>
      </c>
      <c r="K448" s="157"/>
      <c r="L448" s="215"/>
    </row>
    <row r="449" spans="2:12" ht="28.5" customHeight="1" thickBot="1" x14ac:dyDescent="0.3">
      <c r="B449" s="227" t="s">
        <v>383</v>
      </c>
      <c r="C449" s="331" t="s">
        <v>360</v>
      </c>
      <c r="D449" s="51" t="s">
        <v>219</v>
      </c>
      <c r="E449" s="334"/>
      <c r="F449" s="65">
        <f>G449+H449+I449+J449</f>
        <v>0.3327</v>
      </c>
      <c r="G449" s="73">
        <v>0.3327</v>
      </c>
      <c r="H449" s="73">
        <v>0</v>
      </c>
      <c r="I449" s="73">
        <v>0</v>
      </c>
      <c r="J449" s="73">
        <v>0</v>
      </c>
      <c r="K449" s="233"/>
      <c r="L449" s="233" t="s">
        <v>361</v>
      </c>
    </row>
    <row r="450" spans="2:12" ht="28.5" customHeight="1" thickBot="1" x14ac:dyDescent="0.3">
      <c r="B450" s="228"/>
      <c r="C450" s="332"/>
      <c r="D450" s="51" t="s">
        <v>220</v>
      </c>
      <c r="E450" s="156"/>
      <c r="F450" s="65">
        <f t="shared" ref="F450:F452" si="117">G450+H450+I450+J450</f>
        <v>0</v>
      </c>
      <c r="G450" s="73">
        <v>0</v>
      </c>
      <c r="H450" s="73">
        <v>0</v>
      </c>
      <c r="I450" s="73">
        <v>0</v>
      </c>
      <c r="J450" s="73">
        <v>0</v>
      </c>
      <c r="K450" s="214"/>
      <c r="L450" s="214"/>
    </row>
    <row r="451" spans="2:12" ht="30" customHeight="1" thickBot="1" x14ac:dyDescent="0.3">
      <c r="B451" s="228"/>
      <c r="C451" s="332"/>
      <c r="D451" s="51" t="s">
        <v>362</v>
      </c>
      <c r="E451" s="156"/>
      <c r="F451" s="65">
        <f t="shared" si="117"/>
        <v>0</v>
      </c>
      <c r="G451" s="73">
        <v>0</v>
      </c>
      <c r="H451" s="73">
        <v>0</v>
      </c>
      <c r="I451" s="73">
        <v>0</v>
      </c>
      <c r="J451" s="73">
        <v>0</v>
      </c>
      <c r="K451" s="214"/>
      <c r="L451" s="214"/>
    </row>
    <row r="452" spans="2:12" ht="42" customHeight="1" thickBot="1" x14ac:dyDescent="0.3">
      <c r="B452" s="228"/>
      <c r="C452" s="333"/>
      <c r="D452" s="51" t="s">
        <v>363</v>
      </c>
      <c r="E452" s="157"/>
      <c r="F452" s="65">
        <f t="shared" si="117"/>
        <v>0</v>
      </c>
      <c r="G452" s="73">
        <v>0</v>
      </c>
      <c r="H452" s="73">
        <v>0</v>
      </c>
      <c r="I452" s="73">
        <v>0</v>
      </c>
      <c r="J452" s="73">
        <v>0</v>
      </c>
      <c r="K452" s="215"/>
      <c r="L452" s="215"/>
    </row>
    <row r="453" spans="2:12" ht="29.25" customHeight="1" thickBot="1" x14ac:dyDescent="0.3">
      <c r="B453" s="246" t="s">
        <v>384</v>
      </c>
      <c r="C453" s="216" t="s">
        <v>243</v>
      </c>
      <c r="D453" s="116" t="s">
        <v>219</v>
      </c>
      <c r="E453" s="118"/>
      <c r="F453" s="108">
        <f>G453+H453+I453+J453</f>
        <v>376.04300000000001</v>
      </c>
      <c r="G453" s="111">
        <f>G457</f>
        <v>270.18279999999999</v>
      </c>
      <c r="H453" s="111">
        <f>H457</f>
        <v>105.86020000000001</v>
      </c>
      <c r="I453" s="111">
        <f>I457</f>
        <v>0</v>
      </c>
      <c r="J453" s="111">
        <f>J457</f>
        <v>0</v>
      </c>
      <c r="K453" s="219"/>
      <c r="L453" s="269"/>
    </row>
    <row r="454" spans="2:12" ht="28.5" customHeight="1" thickBot="1" x14ac:dyDescent="0.3">
      <c r="B454" s="219"/>
      <c r="C454" s="217"/>
      <c r="D454" s="116" t="s">
        <v>220</v>
      </c>
      <c r="E454" s="118"/>
      <c r="F454" s="108">
        <f t="shared" ref="F454:F456" si="118">G454+H454+I454+J454</f>
        <v>376.04300000000001</v>
      </c>
      <c r="G454" s="111">
        <f t="shared" ref="G454:J456" si="119">G458</f>
        <v>270.18279999999999</v>
      </c>
      <c r="H454" s="111">
        <f t="shared" si="119"/>
        <v>105.86020000000001</v>
      </c>
      <c r="I454" s="111">
        <f t="shared" si="119"/>
        <v>0</v>
      </c>
      <c r="J454" s="111">
        <f t="shared" si="119"/>
        <v>0</v>
      </c>
      <c r="K454" s="219"/>
      <c r="L454" s="219"/>
    </row>
    <row r="455" spans="2:12" ht="31.5" customHeight="1" thickBot="1" x14ac:dyDescent="0.3">
      <c r="B455" s="219"/>
      <c r="C455" s="217"/>
      <c r="D455" s="116" t="s">
        <v>454</v>
      </c>
      <c r="E455" s="118"/>
      <c r="F455" s="108">
        <f t="shared" si="118"/>
        <v>156.19529999999997</v>
      </c>
      <c r="G455" s="111">
        <f t="shared" si="119"/>
        <v>77.826799999999992</v>
      </c>
      <c r="H455" s="111">
        <f t="shared" si="119"/>
        <v>78.368499999999997</v>
      </c>
      <c r="I455" s="111">
        <f t="shared" si="119"/>
        <v>0</v>
      </c>
      <c r="J455" s="111">
        <f t="shared" si="119"/>
        <v>0</v>
      </c>
      <c r="K455" s="219"/>
      <c r="L455" s="219"/>
    </row>
    <row r="456" spans="2:12" ht="41.25" customHeight="1" thickBot="1" x14ac:dyDescent="0.3">
      <c r="B456" s="219"/>
      <c r="C456" s="218"/>
      <c r="D456" s="116" t="s">
        <v>455</v>
      </c>
      <c r="E456" s="118"/>
      <c r="F456" s="108">
        <f t="shared" si="118"/>
        <v>108.3184</v>
      </c>
      <c r="G456" s="111">
        <f t="shared" si="119"/>
        <v>77.826799999999992</v>
      </c>
      <c r="H456" s="111">
        <f t="shared" si="119"/>
        <v>30.491599999999998</v>
      </c>
      <c r="I456" s="111">
        <f t="shared" si="119"/>
        <v>0</v>
      </c>
      <c r="J456" s="111">
        <f t="shared" si="119"/>
        <v>0</v>
      </c>
      <c r="K456" s="219"/>
      <c r="L456" s="219"/>
    </row>
    <row r="457" spans="2:12" ht="28.5" customHeight="1" thickBot="1" x14ac:dyDescent="0.3">
      <c r="B457" s="257" t="s">
        <v>71</v>
      </c>
      <c r="C457" s="176" t="s">
        <v>305</v>
      </c>
      <c r="D457" s="102" t="s">
        <v>219</v>
      </c>
      <c r="E457" s="176"/>
      <c r="F457" s="80">
        <f>G457+H457+I457+J457</f>
        <v>376.04300000000001</v>
      </c>
      <c r="G457" s="94">
        <f>G461+G465</f>
        <v>270.18279999999999</v>
      </c>
      <c r="H457" s="94">
        <f>H461+H465</f>
        <v>105.86020000000001</v>
      </c>
      <c r="I457" s="94">
        <f>I461+I465</f>
        <v>0</v>
      </c>
      <c r="J457" s="94">
        <f>J461+J465</f>
        <v>0</v>
      </c>
      <c r="K457" s="258"/>
      <c r="L457" s="326" t="s">
        <v>503</v>
      </c>
    </row>
    <row r="458" spans="2:12" ht="27" customHeight="1" thickBot="1" x14ac:dyDescent="0.3">
      <c r="B458" s="258"/>
      <c r="C458" s="329"/>
      <c r="D458" s="102" t="s">
        <v>220</v>
      </c>
      <c r="E458" s="156"/>
      <c r="F458" s="80">
        <f t="shared" ref="F458:F460" si="120">G458+H458+I458+J458</f>
        <v>376.04300000000001</v>
      </c>
      <c r="G458" s="94">
        <f t="shared" ref="G458:J460" si="121">G462+G466</f>
        <v>270.18279999999999</v>
      </c>
      <c r="H458" s="94">
        <f t="shared" si="121"/>
        <v>105.86020000000001</v>
      </c>
      <c r="I458" s="94">
        <f t="shared" si="121"/>
        <v>0</v>
      </c>
      <c r="J458" s="94">
        <f t="shared" si="121"/>
        <v>0</v>
      </c>
      <c r="K458" s="258"/>
      <c r="L458" s="258"/>
    </row>
    <row r="459" spans="2:12" ht="32.25" customHeight="1" thickBot="1" x14ac:dyDescent="0.3">
      <c r="B459" s="258"/>
      <c r="C459" s="329"/>
      <c r="D459" s="102" t="s">
        <v>454</v>
      </c>
      <c r="E459" s="156"/>
      <c r="F459" s="80">
        <f t="shared" si="120"/>
        <v>156.19529999999997</v>
      </c>
      <c r="G459" s="94">
        <f t="shared" si="121"/>
        <v>77.826799999999992</v>
      </c>
      <c r="H459" s="94">
        <f t="shared" si="121"/>
        <v>78.368499999999997</v>
      </c>
      <c r="I459" s="94">
        <f t="shared" si="121"/>
        <v>0</v>
      </c>
      <c r="J459" s="94">
        <f t="shared" si="121"/>
        <v>0</v>
      </c>
      <c r="K459" s="258"/>
      <c r="L459" s="258"/>
    </row>
    <row r="460" spans="2:12" ht="41.25" customHeight="1" thickBot="1" x14ac:dyDescent="0.3">
      <c r="B460" s="258"/>
      <c r="C460" s="330"/>
      <c r="D460" s="102" t="s">
        <v>455</v>
      </c>
      <c r="E460" s="157"/>
      <c r="F460" s="80">
        <f t="shared" si="120"/>
        <v>108.3184</v>
      </c>
      <c r="G460" s="94">
        <f t="shared" si="121"/>
        <v>77.826799999999992</v>
      </c>
      <c r="H460" s="94">
        <f t="shared" si="121"/>
        <v>30.491599999999998</v>
      </c>
      <c r="I460" s="94">
        <f t="shared" si="121"/>
        <v>0</v>
      </c>
      <c r="J460" s="94">
        <f t="shared" si="121"/>
        <v>0</v>
      </c>
      <c r="K460" s="258"/>
      <c r="L460" s="258"/>
    </row>
    <row r="461" spans="2:12" ht="29.25" customHeight="1" thickBot="1" x14ac:dyDescent="0.3">
      <c r="B461" s="227" t="s">
        <v>245</v>
      </c>
      <c r="C461" s="233" t="s">
        <v>306</v>
      </c>
      <c r="D461" s="51" t="s">
        <v>219</v>
      </c>
      <c r="E461" s="233">
        <v>615</v>
      </c>
      <c r="F461" s="65">
        <f>G461+H461+I461+J461</f>
        <v>53.783100000000005</v>
      </c>
      <c r="G461" s="124">
        <v>28.7822</v>
      </c>
      <c r="H461" s="124">
        <v>25.000900000000001</v>
      </c>
      <c r="I461" s="124">
        <v>0</v>
      </c>
      <c r="J461" s="124">
        <v>0</v>
      </c>
      <c r="K461" s="325" t="s">
        <v>308</v>
      </c>
      <c r="L461" s="325" t="s">
        <v>503</v>
      </c>
    </row>
    <row r="462" spans="2:12" ht="29.25" customHeight="1" thickBot="1" x14ac:dyDescent="0.3">
      <c r="B462" s="228"/>
      <c r="C462" s="363"/>
      <c r="D462" s="51" t="s">
        <v>220</v>
      </c>
      <c r="E462" s="156"/>
      <c r="F462" s="65">
        <f t="shared" ref="F462:F464" si="122">G462+H462+I462+J462</f>
        <v>53.783100000000005</v>
      </c>
      <c r="G462" s="124">
        <v>28.7822</v>
      </c>
      <c r="H462" s="124">
        <v>25.000900000000001</v>
      </c>
      <c r="I462" s="124">
        <v>0</v>
      </c>
      <c r="J462" s="124">
        <v>0</v>
      </c>
      <c r="K462" s="325"/>
      <c r="L462" s="228"/>
    </row>
    <row r="463" spans="2:12" ht="29.25" customHeight="1" thickBot="1" x14ac:dyDescent="0.3">
      <c r="B463" s="228"/>
      <c r="C463" s="363"/>
      <c r="D463" s="51" t="s">
        <v>454</v>
      </c>
      <c r="E463" s="156"/>
      <c r="F463" s="65">
        <f t="shared" si="122"/>
        <v>77.826799999999992</v>
      </c>
      <c r="G463" s="124">
        <v>21.518999999999998</v>
      </c>
      <c r="H463" s="124">
        <v>56.3078</v>
      </c>
      <c r="I463" s="124">
        <v>0</v>
      </c>
      <c r="J463" s="124">
        <v>0</v>
      </c>
      <c r="K463" s="325"/>
      <c r="L463" s="228"/>
    </row>
    <row r="464" spans="2:12" ht="39.75" customHeight="1" thickBot="1" x14ac:dyDescent="0.3">
      <c r="B464" s="228"/>
      <c r="C464" s="364"/>
      <c r="D464" s="51" t="s">
        <v>455</v>
      </c>
      <c r="E464" s="157"/>
      <c r="F464" s="65">
        <f t="shared" si="122"/>
        <v>29.9499</v>
      </c>
      <c r="G464" s="124">
        <v>21.518999999999998</v>
      </c>
      <c r="H464" s="124">
        <v>8.4308999999999994</v>
      </c>
      <c r="I464" s="124">
        <v>0</v>
      </c>
      <c r="J464" s="124">
        <v>0</v>
      </c>
      <c r="K464" s="325"/>
      <c r="L464" s="228"/>
    </row>
    <row r="465" spans="2:12" ht="29.25" customHeight="1" thickBot="1" x14ac:dyDescent="0.3">
      <c r="B465" s="227" t="s">
        <v>346</v>
      </c>
      <c r="C465" s="233" t="s">
        <v>307</v>
      </c>
      <c r="D465" s="51" t="s">
        <v>219</v>
      </c>
      <c r="E465" s="233">
        <v>615</v>
      </c>
      <c r="F465" s="65">
        <f>G465+H465+I465+J465</f>
        <v>322.25990000000002</v>
      </c>
      <c r="G465" s="124">
        <v>241.4006</v>
      </c>
      <c r="H465" s="124">
        <v>80.859300000000005</v>
      </c>
      <c r="I465" s="124">
        <v>0</v>
      </c>
      <c r="J465" s="124">
        <v>0</v>
      </c>
      <c r="K465" s="325" t="s">
        <v>308</v>
      </c>
      <c r="L465" s="325" t="s">
        <v>503</v>
      </c>
    </row>
    <row r="466" spans="2:12" ht="29.25" customHeight="1" thickBot="1" x14ac:dyDescent="0.3">
      <c r="B466" s="228"/>
      <c r="C466" s="363"/>
      <c r="D466" s="51" t="s">
        <v>220</v>
      </c>
      <c r="E466" s="156"/>
      <c r="F466" s="65">
        <f t="shared" ref="F466:F468" si="123">G466+H466+I466+J466</f>
        <v>322.25990000000002</v>
      </c>
      <c r="G466" s="124">
        <v>241.4006</v>
      </c>
      <c r="H466" s="124">
        <v>80.859300000000005</v>
      </c>
      <c r="I466" s="124">
        <v>0</v>
      </c>
      <c r="J466" s="124">
        <v>0</v>
      </c>
      <c r="K466" s="325"/>
      <c r="L466" s="228"/>
    </row>
    <row r="467" spans="2:12" ht="29.25" customHeight="1" thickBot="1" x14ac:dyDescent="0.3">
      <c r="B467" s="228"/>
      <c r="C467" s="363"/>
      <c r="D467" s="51" t="s">
        <v>454</v>
      </c>
      <c r="E467" s="156"/>
      <c r="F467" s="65">
        <f t="shared" si="123"/>
        <v>78.368499999999997</v>
      </c>
      <c r="G467" s="124">
        <v>56.3078</v>
      </c>
      <c r="H467" s="124">
        <v>22.060700000000001</v>
      </c>
      <c r="I467" s="124">
        <v>0</v>
      </c>
      <c r="J467" s="124">
        <v>0</v>
      </c>
      <c r="K467" s="325"/>
      <c r="L467" s="228"/>
    </row>
    <row r="468" spans="2:12" ht="38.25" customHeight="1" thickBot="1" x14ac:dyDescent="0.3">
      <c r="B468" s="228"/>
      <c r="C468" s="364"/>
      <c r="D468" s="51" t="s">
        <v>455</v>
      </c>
      <c r="E468" s="157"/>
      <c r="F468" s="65">
        <f t="shared" si="123"/>
        <v>78.368499999999997</v>
      </c>
      <c r="G468" s="124">
        <v>56.3078</v>
      </c>
      <c r="H468" s="124">
        <v>22.060700000000001</v>
      </c>
      <c r="I468" s="124">
        <v>0</v>
      </c>
      <c r="J468" s="124">
        <v>0</v>
      </c>
      <c r="K468" s="325"/>
      <c r="L468" s="228"/>
    </row>
    <row r="469" spans="2:12" ht="29.25" customHeight="1" thickBot="1" x14ac:dyDescent="0.3">
      <c r="B469" s="262">
        <v>15</v>
      </c>
      <c r="C469" s="264" t="s">
        <v>244</v>
      </c>
      <c r="D469" s="106" t="s">
        <v>219</v>
      </c>
      <c r="E469" s="264"/>
      <c r="F469" s="107">
        <f>G469+H469+I469+J469</f>
        <v>1384.7926</v>
      </c>
      <c r="G469" s="108">
        <f>G473+G493+G521+G537+G561+G569+G577+G589+G609+G637</f>
        <v>500.77629999999999</v>
      </c>
      <c r="H469" s="108">
        <f>H473+H493+H521+H537+H561+H569+H577+H589+H609+H637</f>
        <v>880.74030000000005</v>
      </c>
      <c r="I469" s="108">
        <f>I473+I493+I521+I537+I561+I569+I577+I589+I609+I637</f>
        <v>3.2760000000000002</v>
      </c>
      <c r="J469" s="108">
        <f>J473+J493+J521+J537+J561+J569+J577+J589+J609+J637</f>
        <v>0</v>
      </c>
      <c r="K469" s="262" t="s">
        <v>167</v>
      </c>
      <c r="L469" s="262"/>
    </row>
    <row r="470" spans="2:12" ht="29.25" customHeight="1" thickBot="1" x14ac:dyDescent="0.3">
      <c r="B470" s="263"/>
      <c r="C470" s="265"/>
      <c r="D470" s="106" t="s">
        <v>220</v>
      </c>
      <c r="E470" s="267"/>
      <c r="F470" s="107">
        <f t="shared" ref="F470:F472" si="124">G470+H470+I470+J470</f>
        <v>1332.1956</v>
      </c>
      <c r="G470" s="108">
        <f t="shared" ref="G470:J472" si="125">G474+G494+G522+G538+G562+G570+G578+G590+G610+G638</f>
        <v>551.0643</v>
      </c>
      <c r="H470" s="108">
        <f t="shared" si="125"/>
        <v>766.25530000000003</v>
      </c>
      <c r="I470" s="108">
        <f t="shared" si="125"/>
        <v>14.875999999999999</v>
      </c>
      <c r="J470" s="108">
        <f t="shared" si="125"/>
        <v>0</v>
      </c>
      <c r="K470" s="263"/>
      <c r="L470" s="263"/>
    </row>
    <row r="471" spans="2:12" ht="29.25" customHeight="1" thickBot="1" x14ac:dyDescent="0.3">
      <c r="B471" s="263"/>
      <c r="C471" s="265"/>
      <c r="D471" s="106" t="s">
        <v>452</v>
      </c>
      <c r="E471" s="267"/>
      <c r="F471" s="107">
        <f t="shared" si="124"/>
        <v>772.98400000000004</v>
      </c>
      <c r="G471" s="108">
        <f t="shared" si="125"/>
        <v>362.84940000000006</v>
      </c>
      <c r="H471" s="108">
        <f t="shared" si="125"/>
        <v>407.58460000000002</v>
      </c>
      <c r="I471" s="108">
        <f t="shared" si="125"/>
        <v>2.5499999999999998</v>
      </c>
      <c r="J471" s="108">
        <f t="shared" si="125"/>
        <v>0</v>
      </c>
      <c r="K471" s="263"/>
      <c r="L471" s="263"/>
    </row>
    <row r="472" spans="2:12" ht="42.75" customHeight="1" thickBot="1" x14ac:dyDescent="0.3">
      <c r="B472" s="263"/>
      <c r="C472" s="266"/>
      <c r="D472" s="106" t="s">
        <v>453</v>
      </c>
      <c r="E472" s="268"/>
      <c r="F472" s="107">
        <f t="shared" si="124"/>
        <v>748.28549999999996</v>
      </c>
      <c r="G472" s="108">
        <f t="shared" si="125"/>
        <v>349.05060000000003</v>
      </c>
      <c r="H472" s="108">
        <f t="shared" si="125"/>
        <v>396.73489999999998</v>
      </c>
      <c r="I472" s="108">
        <f t="shared" si="125"/>
        <v>2.5</v>
      </c>
      <c r="J472" s="108">
        <f t="shared" si="125"/>
        <v>0</v>
      </c>
      <c r="K472" s="263"/>
      <c r="L472" s="263"/>
    </row>
    <row r="473" spans="2:12" ht="27" customHeight="1" thickBot="1" x14ac:dyDescent="0.3">
      <c r="B473" s="374" t="s">
        <v>103</v>
      </c>
      <c r="C473" s="376" t="s">
        <v>133</v>
      </c>
      <c r="D473" s="76" t="s">
        <v>219</v>
      </c>
      <c r="E473" s="76"/>
      <c r="F473" s="77">
        <f>G473+H473+I473+J473</f>
        <v>172.80099999999999</v>
      </c>
      <c r="G473" s="78">
        <f>G477+G481+G485+G489</f>
        <v>114.92599999999999</v>
      </c>
      <c r="H473" s="78">
        <f>H477+H481+H485+H489</f>
        <v>57.875</v>
      </c>
      <c r="I473" s="78">
        <f>I477+I481+I485+I489</f>
        <v>0</v>
      </c>
      <c r="J473" s="78">
        <f>J477+J481+J485+J489</f>
        <v>0</v>
      </c>
      <c r="K473" s="312"/>
      <c r="L473" s="312" t="s">
        <v>34</v>
      </c>
    </row>
    <row r="474" spans="2:12" ht="27.75" customHeight="1" thickBot="1" x14ac:dyDescent="0.3">
      <c r="B474" s="375"/>
      <c r="C474" s="377"/>
      <c r="D474" s="76" t="s">
        <v>220</v>
      </c>
      <c r="E474" s="76"/>
      <c r="F474" s="77">
        <f t="shared" ref="F474:F476" si="126">G474+H474+I474+J474</f>
        <v>219.81700000000001</v>
      </c>
      <c r="G474" s="78">
        <f t="shared" ref="G474:J476" si="127">G478+G482+G486+G490</f>
        <v>115.346</v>
      </c>
      <c r="H474" s="78">
        <f t="shared" si="127"/>
        <v>104.47099999999999</v>
      </c>
      <c r="I474" s="78">
        <f t="shared" si="127"/>
        <v>0</v>
      </c>
      <c r="J474" s="78">
        <f t="shared" si="127"/>
        <v>0</v>
      </c>
      <c r="K474" s="313"/>
      <c r="L474" s="313"/>
    </row>
    <row r="475" spans="2:12" ht="29.25" customHeight="1" thickBot="1" x14ac:dyDescent="0.3">
      <c r="B475" s="375"/>
      <c r="C475" s="377"/>
      <c r="D475" s="76" t="s">
        <v>452</v>
      </c>
      <c r="E475" s="76"/>
      <c r="F475" s="77">
        <f t="shared" si="126"/>
        <v>179.833</v>
      </c>
      <c r="G475" s="78">
        <f t="shared" si="127"/>
        <v>113.874</v>
      </c>
      <c r="H475" s="78">
        <f t="shared" si="127"/>
        <v>65.959000000000003</v>
      </c>
      <c r="I475" s="78">
        <f t="shared" si="127"/>
        <v>0</v>
      </c>
      <c r="J475" s="78">
        <f t="shared" si="127"/>
        <v>0</v>
      </c>
      <c r="K475" s="313"/>
      <c r="L475" s="313"/>
    </row>
    <row r="476" spans="2:12" ht="39.75" customHeight="1" thickBot="1" x14ac:dyDescent="0.3">
      <c r="B476" s="375"/>
      <c r="C476" s="377"/>
      <c r="D476" s="76" t="s">
        <v>453</v>
      </c>
      <c r="E476" s="76"/>
      <c r="F476" s="77">
        <f t="shared" si="126"/>
        <v>179.833</v>
      </c>
      <c r="G476" s="78">
        <f t="shared" si="127"/>
        <v>113.874</v>
      </c>
      <c r="H476" s="78">
        <f t="shared" si="127"/>
        <v>65.959000000000003</v>
      </c>
      <c r="I476" s="78">
        <f t="shared" si="127"/>
        <v>0</v>
      </c>
      <c r="J476" s="78">
        <f t="shared" si="127"/>
        <v>0</v>
      </c>
      <c r="K476" s="313"/>
      <c r="L476" s="313"/>
    </row>
    <row r="477" spans="2:12" ht="30" customHeight="1" thickBot="1" x14ac:dyDescent="0.3">
      <c r="B477" s="341" t="s">
        <v>385</v>
      </c>
      <c r="C477" s="343" t="s">
        <v>136</v>
      </c>
      <c r="D477" s="61" t="s">
        <v>219</v>
      </c>
      <c r="E477" s="362" t="s">
        <v>347</v>
      </c>
      <c r="F477" s="64">
        <f>G477+H477+I477+J477</f>
        <v>77.566999999999993</v>
      </c>
      <c r="G477" s="66">
        <v>72.066999999999993</v>
      </c>
      <c r="H477" s="66">
        <v>5.5</v>
      </c>
      <c r="I477" s="66">
        <v>0</v>
      </c>
      <c r="J477" s="66">
        <v>0</v>
      </c>
      <c r="K477" s="360"/>
      <c r="L477" s="360" t="s">
        <v>34</v>
      </c>
    </row>
    <row r="478" spans="2:12" ht="28.5" customHeight="1" thickBot="1" x14ac:dyDescent="0.3">
      <c r="B478" s="342"/>
      <c r="C478" s="344"/>
      <c r="D478" s="61" t="s">
        <v>220</v>
      </c>
      <c r="E478" s="163"/>
      <c r="F478" s="64">
        <f t="shared" ref="F478:F496" si="128">G478+H478+I478+J478</f>
        <v>78.182999999999993</v>
      </c>
      <c r="G478" s="66">
        <v>72.066999999999993</v>
      </c>
      <c r="H478" s="66">
        <v>6.1159999999999997</v>
      </c>
      <c r="I478" s="66">
        <v>0</v>
      </c>
      <c r="J478" s="66">
        <v>0</v>
      </c>
      <c r="K478" s="361"/>
      <c r="L478" s="361"/>
    </row>
    <row r="479" spans="2:12" ht="39.75" customHeight="1" thickBot="1" x14ac:dyDescent="0.3">
      <c r="B479" s="342"/>
      <c r="C479" s="344"/>
      <c r="D479" s="61" t="s">
        <v>452</v>
      </c>
      <c r="E479" s="163"/>
      <c r="F479" s="64">
        <f t="shared" si="128"/>
        <v>78.182999999999993</v>
      </c>
      <c r="G479" s="66">
        <v>72.066999999999993</v>
      </c>
      <c r="H479" s="66">
        <v>6.1159999999999997</v>
      </c>
      <c r="I479" s="66">
        <v>0</v>
      </c>
      <c r="J479" s="66">
        <v>0</v>
      </c>
      <c r="K479" s="361"/>
      <c r="L479" s="361"/>
    </row>
    <row r="480" spans="2:12" ht="42.75" customHeight="1" thickBot="1" x14ac:dyDescent="0.3">
      <c r="B480" s="342"/>
      <c r="C480" s="344"/>
      <c r="D480" s="61" t="s">
        <v>453</v>
      </c>
      <c r="E480" s="164"/>
      <c r="F480" s="64">
        <f t="shared" si="128"/>
        <v>78.182999999999993</v>
      </c>
      <c r="G480" s="66">
        <v>72.066999999999993</v>
      </c>
      <c r="H480" s="66">
        <v>6.1159999999999997</v>
      </c>
      <c r="I480" s="66">
        <v>0</v>
      </c>
      <c r="J480" s="66">
        <v>0</v>
      </c>
      <c r="K480" s="361"/>
      <c r="L480" s="361"/>
    </row>
    <row r="481" spans="2:12" ht="27" customHeight="1" thickBot="1" x14ac:dyDescent="0.3">
      <c r="B481" s="341" t="s">
        <v>386</v>
      </c>
      <c r="C481" s="160" t="s">
        <v>137</v>
      </c>
      <c r="D481" s="12" t="s">
        <v>219</v>
      </c>
      <c r="E481" s="162" t="s">
        <v>348</v>
      </c>
      <c r="F481" s="64">
        <f t="shared" si="128"/>
        <v>3.0140000000000002</v>
      </c>
      <c r="G481" s="65">
        <v>1.875</v>
      </c>
      <c r="H481" s="65">
        <v>1.139</v>
      </c>
      <c r="I481" s="66">
        <v>0</v>
      </c>
      <c r="J481" s="66">
        <v>0</v>
      </c>
      <c r="K481" s="160"/>
      <c r="L481" s="165" t="s">
        <v>34</v>
      </c>
    </row>
    <row r="482" spans="2:12" ht="27.75" customHeight="1" thickBot="1" x14ac:dyDescent="0.3">
      <c r="B482" s="342"/>
      <c r="C482" s="161"/>
      <c r="D482" s="12" t="s">
        <v>220</v>
      </c>
      <c r="E482" s="163"/>
      <c r="F482" s="64">
        <f t="shared" si="128"/>
        <v>3.4340000000000002</v>
      </c>
      <c r="G482" s="65">
        <v>2.2949999999999999</v>
      </c>
      <c r="H482" s="65">
        <v>1.139</v>
      </c>
      <c r="I482" s="66">
        <v>0</v>
      </c>
      <c r="J482" s="66">
        <v>0</v>
      </c>
      <c r="K482" s="161"/>
      <c r="L482" s="166"/>
    </row>
    <row r="483" spans="2:12" ht="28.5" customHeight="1" thickBot="1" x14ac:dyDescent="0.3">
      <c r="B483" s="342"/>
      <c r="C483" s="161"/>
      <c r="D483" s="12" t="s">
        <v>452</v>
      </c>
      <c r="E483" s="163"/>
      <c r="F483" s="64">
        <f t="shared" si="128"/>
        <v>2.673</v>
      </c>
      <c r="G483" s="65">
        <v>1.83</v>
      </c>
      <c r="H483" s="65">
        <v>0.84299999999999997</v>
      </c>
      <c r="I483" s="66">
        <v>0</v>
      </c>
      <c r="J483" s="66">
        <v>0</v>
      </c>
      <c r="K483" s="161"/>
      <c r="L483" s="166"/>
    </row>
    <row r="484" spans="2:12" ht="39.75" customHeight="1" thickBot="1" x14ac:dyDescent="0.3">
      <c r="B484" s="342"/>
      <c r="C484" s="161"/>
      <c r="D484" s="12" t="s">
        <v>453</v>
      </c>
      <c r="E484" s="164"/>
      <c r="F484" s="64">
        <f t="shared" si="128"/>
        <v>2.673</v>
      </c>
      <c r="G484" s="65">
        <v>1.83</v>
      </c>
      <c r="H484" s="65">
        <v>0.84299999999999997</v>
      </c>
      <c r="I484" s="66">
        <v>0</v>
      </c>
      <c r="J484" s="66">
        <v>0</v>
      </c>
      <c r="K484" s="161"/>
      <c r="L484" s="166"/>
    </row>
    <row r="485" spans="2:12" ht="26.25" customHeight="1" thickBot="1" x14ac:dyDescent="0.3">
      <c r="B485" s="341" t="s">
        <v>387</v>
      </c>
      <c r="C485" s="160" t="s">
        <v>138</v>
      </c>
      <c r="D485" s="12" t="s">
        <v>219</v>
      </c>
      <c r="E485" s="162" t="s">
        <v>347</v>
      </c>
      <c r="F485" s="64">
        <f t="shared" si="128"/>
        <v>1.087</v>
      </c>
      <c r="G485" s="65">
        <v>1.0069999999999999</v>
      </c>
      <c r="H485" s="65">
        <v>0.08</v>
      </c>
      <c r="I485" s="66">
        <v>0</v>
      </c>
      <c r="J485" s="66">
        <v>0</v>
      </c>
      <c r="K485" s="160"/>
      <c r="L485" s="165" t="s">
        <v>34</v>
      </c>
    </row>
    <row r="486" spans="2:12" ht="28.5" customHeight="1" thickBot="1" x14ac:dyDescent="0.3">
      <c r="B486" s="342"/>
      <c r="C486" s="161"/>
      <c r="D486" s="12" t="s">
        <v>220</v>
      </c>
      <c r="E486" s="163"/>
      <c r="F486" s="64">
        <f t="shared" si="128"/>
        <v>1.087</v>
      </c>
      <c r="G486" s="65">
        <v>1.0069999999999999</v>
      </c>
      <c r="H486" s="65">
        <v>0.08</v>
      </c>
      <c r="I486" s="66">
        <v>0</v>
      </c>
      <c r="J486" s="66">
        <v>0</v>
      </c>
      <c r="K486" s="161"/>
      <c r="L486" s="166"/>
    </row>
    <row r="487" spans="2:12" ht="31.5" customHeight="1" thickBot="1" x14ac:dyDescent="0.3">
      <c r="B487" s="342"/>
      <c r="C487" s="161"/>
      <c r="D487" s="12" t="s">
        <v>452</v>
      </c>
      <c r="E487" s="163"/>
      <c r="F487" s="64">
        <f t="shared" si="128"/>
        <v>0</v>
      </c>
      <c r="G487" s="65">
        <v>0</v>
      </c>
      <c r="H487" s="65">
        <v>0</v>
      </c>
      <c r="I487" s="66">
        <v>0</v>
      </c>
      <c r="J487" s="66">
        <v>0</v>
      </c>
      <c r="K487" s="161"/>
      <c r="L487" s="166"/>
    </row>
    <row r="488" spans="2:12" ht="39.75" customHeight="1" thickBot="1" x14ac:dyDescent="0.3">
      <c r="B488" s="342"/>
      <c r="C488" s="161"/>
      <c r="D488" s="12" t="s">
        <v>453</v>
      </c>
      <c r="E488" s="164"/>
      <c r="F488" s="64">
        <f t="shared" si="128"/>
        <v>0</v>
      </c>
      <c r="G488" s="65">
        <v>0</v>
      </c>
      <c r="H488" s="65">
        <v>0</v>
      </c>
      <c r="I488" s="66">
        <v>0</v>
      </c>
      <c r="J488" s="66">
        <v>0</v>
      </c>
      <c r="K488" s="161"/>
      <c r="L488" s="166"/>
    </row>
    <row r="489" spans="2:12" ht="30" customHeight="1" thickBot="1" x14ac:dyDescent="0.3">
      <c r="B489" s="341" t="s">
        <v>388</v>
      </c>
      <c r="C489" s="160" t="s">
        <v>139</v>
      </c>
      <c r="D489" s="60" t="s">
        <v>219</v>
      </c>
      <c r="E489" s="162" t="s">
        <v>349</v>
      </c>
      <c r="F489" s="64">
        <f t="shared" si="128"/>
        <v>91.132999999999996</v>
      </c>
      <c r="G489" s="65">
        <v>39.976999999999997</v>
      </c>
      <c r="H489" s="65">
        <v>51.155999999999999</v>
      </c>
      <c r="I489" s="66">
        <v>0</v>
      </c>
      <c r="J489" s="66">
        <v>0</v>
      </c>
      <c r="K489" s="160"/>
      <c r="L489" s="165" t="s">
        <v>34</v>
      </c>
    </row>
    <row r="490" spans="2:12" ht="30" customHeight="1" thickBot="1" x14ac:dyDescent="0.3">
      <c r="B490" s="342"/>
      <c r="C490" s="161"/>
      <c r="D490" s="60" t="s">
        <v>220</v>
      </c>
      <c r="E490" s="163"/>
      <c r="F490" s="64">
        <f t="shared" si="128"/>
        <v>137.113</v>
      </c>
      <c r="G490" s="65">
        <v>39.976999999999997</v>
      </c>
      <c r="H490" s="66">
        <v>97.135999999999996</v>
      </c>
      <c r="I490" s="66">
        <v>0</v>
      </c>
      <c r="J490" s="66">
        <v>0</v>
      </c>
      <c r="K490" s="161"/>
      <c r="L490" s="166"/>
    </row>
    <row r="491" spans="2:12" ht="29.25" customHeight="1" thickBot="1" x14ac:dyDescent="0.3">
      <c r="B491" s="342"/>
      <c r="C491" s="161"/>
      <c r="D491" s="60" t="s">
        <v>452</v>
      </c>
      <c r="E491" s="163"/>
      <c r="F491" s="64">
        <f t="shared" si="128"/>
        <v>98.977000000000004</v>
      </c>
      <c r="G491" s="65">
        <v>39.976999999999997</v>
      </c>
      <c r="H491" s="66">
        <v>59</v>
      </c>
      <c r="I491" s="66">
        <v>0</v>
      </c>
      <c r="J491" s="66">
        <v>0</v>
      </c>
      <c r="K491" s="161"/>
      <c r="L491" s="166"/>
    </row>
    <row r="492" spans="2:12" ht="39.75" customHeight="1" thickBot="1" x14ac:dyDescent="0.3">
      <c r="B492" s="342"/>
      <c r="C492" s="161"/>
      <c r="D492" s="60" t="s">
        <v>453</v>
      </c>
      <c r="E492" s="164"/>
      <c r="F492" s="64">
        <f t="shared" si="128"/>
        <v>98.977000000000004</v>
      </c>
      <c r="G492" s="65">
        <v>39.976999999999997</v>
      </c>
      <c r="H492" s="66">
        <v>59</v>
      </c>
      <c r="I492" s="66">
        <v>0</v>
      </c>
      <c r="J492" s="66">
        <v>0</v>
      </c>
      <c r="K492" s="161"/>
      <c r="L492" s="166"/>
    </row>
    <row r="493" spans="2:12" ht="29.25" customHeight="1" thickBot="1" x14ac:dyDescent="0.3">
      <c r="B493" s="167" t="s">
        <v>389</v>
      </c>
      <c r="C493" s="169" t="s">
        <v>135</v>
      </c>
      <c r="D493" s="79" t="s">
        <v>219</v>
      </c>
      <c r="E493" s="171"/>
      <c r="F493" s="77">
        <f t="shared" si="128"/>
        <v>36.884999999999998</v>
      </c>
      <c r="G493" s="80">
        <f>G497+G501+G505+G509+G513+G517</f>
        <v>27.091000000000001</v>
      </c>
      <c r="H493" s="80">
        <f>H497+H501+H505+H509+H513+H517</f>
        <v>9.7939999999999987</v>
      </c>
      <c r="I493" s="80">
        <f>I497+I501+I505+I509+I513+I517</f>
        <v>0</v>
      </c>
      <c r="J493" s="80">
        <f>J497+J501+J505+J509+J513+J517</f>
        <v>0</v>
      </c>
      <c r="K493" s="169"/>
      <c r="L493" s="174" t="s">
        <v>34</v>
      </c>
    </row>
    <row r="494" spans="2:12" ht="29.25" customHeight="1" thickBot="1" x14ac:dyDescent="0.3">
      <c r="B494" s="168"/>
      <c r="C494" s="170"/>
      <c r="D494" s="79" t="s">
        <v>220</v>
      </c>
      <c r="E494" s="172"/>
      <c r="F494" s="77">
        <f t="shared" si="128"/>
        <v>78.234000000000009</v>
      </c>
      <c r="G494" s="80">
        <f t="shared" ref="G494:J496" si="129">G498+G502+G506+G510+G514+G518</f>
        <v>33.799999999999997</v>
      </c>
      <c r="H494" s="80">
        <f t="shared" si="129"/>
        <v>44.434000000000005</v>
      </c>
      <c r="I494" s="80">
        <f t="shared" si="129"/>
        <v>0</v>
      </c>
      <c r="J494" s="80">
        <f t="shared" si="129"/>
        <v>0</v>
      </c>
      <c r="K494" s="170"/>
      <c r="L494" s="175"/>
    </row>
    <row r="495" spans="2:12" ht="31.5" customHeight="1" thickBot="1" x14ac:dyDescent="0.3">
      <c r="B495" s="168"/>
      <c r="C495" s="170"/>
      <c r="D495" s="79" t="s">
        <v>452</v>
      </c>
      <c r="E495" s="172"/>
      <c r="F495" s="77">
        <f t="shared" si="128"/>
        <v>28.610999999999997</v>
      </c>
      <c r="G495" s="80">
        <f t="shared" si="129"/>
        <v>24.123999999999999</v>
      </c>
      <c r="H495" s="80">
        <f t="shared" si="129"/>
        <v>4.4870000000000001</v>
      </c>
      <c r="I495" s="80">
        <f t="shared" si="129"/>
        <v>0</v>
      </c>
      <c r="J495" s="80">
        <f t="shared" si="129"/>
        <v>0</v>
      </c>
      <c r="K495" s="170"/>
      <c r="L495" s="175"/>
    </row>
    <row r="496" spans="2:12" ht="39.75" customHeight="1" thickBot="1" x14ac:dyDescent="0.3">
      <c r="B496" s="168"/>
      <c r="C496" s="170"/>
      <c r="D496" s="79" t="s">
        <v>453</v>
      </c>
      <c r="E496" s="173"/>
      <c r="F496" s="77">
        <f t="shared" si="128"/>
        <v>28.610999999999997</v>
      </c>
      <c r="G496" s="80">
        <f t="shared" si="129"/>
        <v>24.123999999999999</v>
      </c>
      <c r="H496" s="80">
        <f t="shared" si="129"/>
        <v>4.4870000000000001</v>
      </c>
      <c r="I496" s="80">
        <f t="shared" si="129"/>
        <v>0</v>
      </c>
      <c r="J496" s="80">
        <f t="shared" si="129"/>
        <v>0</v>
      </c>
      <c r="K496" s="170"/>
      <c r="L496" s="175"/>
    </row>
    <row r="497" spans="2:12" ht="27" customHeight="1" thickBot="1" x14ac:dyDescent="0.3">
      <c r="B497" s="158" t="s">
        <v>390</v>
      </c>
      <c r="C497" s="160" t="s">
        <v>140</v>
      </c>
      <c r="D497" s="60" t="s">
        <v>219</v>
      </c>
      <c r="E497" s="162" t="s">
        <v>347</v>
      </c>
      <c r="F497" s="64">
        <f>G497+H497+I497+J497</f>
        <v>19.244999999999997</v>
      </c>
      <c r="G497" s="65">
        <v>17.844999999999999</v>
      </c>
      <c r="H497" s="65">
        <v>1.4</v>
      </c>
      <c r="I497" s="65">
        <v>0</v>
      </c>
      <c r="J497" s="65">
        <v>0</v>
      </c>
      <c r="K497" s="160"/>
      <c r="L497" s="165" t="s">
        <v>34</v>
      </c>
    </row>
    <row r="498" spans="2:12" ht="27.75" customHeight="1" thickBot="1" x14ac:dyDescent="0.3">
      <c r="B498" s="159"/>
      <c r="C498" s="161"/>
      <c r="D498" s="60" t="s">
        <v>220</v>
      </c>
      <c r="E498" s="163"/>
      <c r="F498" s="64">
        <f t="shared" ref="F498:F561" si="130">G498+H498+I498+J498</f>
        <v>19.244999999999997</v>
      </c>
      <c r="G498" s="65">
        <v>17.844999999999999</v>
      </c>
      <c r="H498" s="65">
        <v>1.4</v>
      </c>
      <c r="I498" s="65">
        <v>0</v>
      </c>
      <c r="J498" s="65">
        <v>0</v>
      </c>
      <c r="K498" s="161"/>
      <c r="L498" s="166"/>
    </row>
    <row r="499" spans="2:12" ht="28.5" customHeight="1" thickBot="1" x14ac:dyDescent="0.3">
      <c r="B499" s="159"/>
      <c r="C499" s="161"/>
      <c r="D499" s="60" t="s">
        <v>452</v>
      </c>
      <c r="E499" s="163"/>
      <c r="F499" s="64">
        <f t="shared" si="130"/>
        <v>19.244999999999997</v>
      </c>
      <c r="G499" s="65">
        <v>17.844999999999999</v>
      </c>
      <c r="H499" s="65">
        <v>1.4</v>
      </c>
      <c r="I499" s="65">
        <v>0</v>
      </c>
      <c r="J499" s="65">
        <v>0</v>
      </c>
      <c r="K499" s="161"/>
      <c r="L499" s="166"/>
    </row>
    <row r="500" spans="2:12" ht="41.25" customHeight="1" thickBot="1" x14ac:dyDescent="0.3">
      <c r="B500" s="159"/>
      <c r="C500" s="161"/>
      <c r="D500" s="60" t="s">
        <v>453</v>
      </c>
      <c r="E500" s="164"/>
      <c r="F500" s="64">
        <f t="shared" si="130"/>
        <v>19.244999999999997</v>
      </c>
      <c r="G500" s="65">
        <v>17.844999999999999</v>
      </c>
      <c r="H500" s="65">
        <v>1.4</v>
      </c>
      <c r="I500" s="65">
        <v>0</v>
      </c>
      <c r="J500" s="65">
        <v>0</v>
      </c>
      <c r="K500" s="161"/>
      <c r="L500" s="166"/>
    </row>
    <row r="501" spans="2:12" ht="28.5" customHeight="1" thickBot="1" x14ac:dyDescent="0.3">
      <c r="B501" s="158" t="s">
        <v>391</v>
      </c>
      <c r="C501" s="160" t="s">
        <v>141</v>
      </c>
      <c r="D501" s="60" t="s">
        <v>219</v>
      </c>
      <c r="E501" s="162" t="s">
        <v>347</v>
      </c>
      <c r="F501" s="64">
        <f t="shared" si="130"/>
        <v>2.5</v>
      </c>
      <c r="G501" s="65">
        <v>2.2999999999999998</v>
      </c>
      <c r="H501" s="65">
        <v>0.2</v>
      </c>
      <c r="I501" s="65">
        <v>0</v>
      </c>
      <c r="J501" s="65">
        <v>0</v>
      </c>
      <c r="K501" s="160"/>
      <c r="L501" s="165" t="s">
        <v>34</v>
      </c>
    </row>
    <row r="502" spans="2:12" ht="30.75" customHeight="1" thickBot="1" x14ac:dyDescent="0.3">
      <c r="B502" s="159"/>
      <c r="C502" s="161"/>
      <c r="D502" s="60" t="s">
        <v>220</v>
      </c>
      <c r="E502" s="163"/>
      <c r="F502" s="64">
        <f t="shared" si="130"/>
        <v>2.5</v>
      </c>
      <c r="G502" s="65">
        <v>2.2999999999999998</v>
      </c>
      <c r="H502" s="66">
        <v>0.2</v>
      </c>
      <c r="I502" s="65">
        <v>0</v>
      </c>
      <c r="J502" s="65">
        <v>0</v>
      </c>
      <c r="K502" s="161"/>
      <c r="L502" s="166"/>
    </row>
    <row r="503" spans="2:12" ht="33" customHeight="1" thickBot="1" x14ac:dyDescent="0.3">
      <c r="B503" s="159"/>
      <c r="C503" s="161"/>
      <c r="D503" s="60" t="s">
        <v>452</v>
      </c>
      <c r="E503" s="163"/>
      <c r="F503" s="64">
        <f t="shared" si="130"/>
        <v>2.5</v>
      </c>
      <c r="G503" s="65">
        <v>2.2999999999999998</v>
      </c>
      <c r="H503" s="66">
        <v>0.2</v>
      </c>
      <c r="I503" s="65">
        <v>0</v>
      </c>
      <c r="J503" s="65">
        <v>0</v>
      </c>
      <c r="K503" s="161"/>
      <c r="L503" s="166"/>
    </row>
    <row r="504" spans="2:12" ht="42" customHeight="1" thickBot="1" x14ac:dyDescent="0.3">
      <c r="B504" s="159"/>
      <c r="C504" s="161"/>
      <c r="D504" s="60" t="s">
        <v>453</v>
      </c>
      <c r="E504" s="164"/>
      <c r="F504" s="64">
        <f t="shared" si="130"/>
        <v>2.5</v>
      </c>
      <c r="G504" s="65">
        <v>2.2999999999999998</v>
      </c>
      <c r="H504" s="66">
        <v>0.2</v>
      </c>
      <c r="I504" s="65">
        <v>0</v>
      </c>
      <c r="J504" s="65">
        <v>0</v>
      </c>
      <c r="K504" s="161"/>
      <c r="L504" s="166"/>
    </row>
    <row r="505" spans="2:12" ht="29.25" customHeight="1" thickBot="1" x14ac:dyDescent="0.3">
      <c r="B505" s="158" t="s">
        <v>392</v>
      </c>
      <c r="C505" s="160" t="s">
        <v>350</v>
      </c>
      <c r="D505" s="60" t="s">
        <v>219</v>
      </c>
      <c r="E505" s="162"/>
      <c r="F505" s="64">
        <f t="shared" si="130"/>
        <v>5.3</v>
      </c>
      <c r="G505" s="65">
        <v>0</v>
      </c>
      <c r="H505" s="65">
        <v>5.3</v>
      </c>
      <c r="I505" s="65">
        <v>0</v>
      </c>
      <c r="J505" s="65">
        <v>0</v>
      </c>
      <c r="K505" s="160"/>
      <c r="L505" s="165" t="s">
        <v>34</v>
      </c>
    </row>
    <row r="506" spans="2:12" ht="29.25" customHeight="1" thickBot="1" x14ac:dyDescent="0.3">
      <c r="B506" s="159"/>
      <c r="C506" s="161"/>
      <c r="D506" s="60" t="s">
        <v>220</v>
      </c>
      <c r="E506" s="163"/>
      <c r="F506" s="64">
        <f t="shared" si="130"/>
        <v>39.94</v>
      </c>
      <c r="G506" s="65">
        <v>0</v>
      </c>
      <c r="H506" s="65">
        <v>39.94</v>
      </c>
      <c r="I506" s="65">
        <v>0</v>
      </c>
      <c r="J506" s="65">
        <v>0</v>
      </c>
      <c r="K506" s="161"/>
      <c r="L506" s="166"/>
    </row>
    <row r="507" spans="2:12" ht="32.25" customHeight="1" thickBot="1" x14ac:dyDescent="0.3">
      <c r="B507" s="159"/>
      <c r="C507" s="161"/>
      <c r="D507" s="60" t="s">
        <v>452</v>
      </c>
      <c r="E507" s="163"/>
      <c r="F507" s="64">
        <f t="shared" si="130"/>
        <v>1.4</v>
      </c>
      <c r="G507" s="65">
        <v>0</v>
      </c>
      <c r="H507" s="65">
        <v>1.4</v>
      </c>
      <c r="I507" s="65">
        <v>0</v>
      </c>
      <c r="J507" s="65">
        <v>0</v>
      </c>
      <c r="K507" s="161"/>
      <c r="L507" s="166"/>
    </row>
    <row r="508" spans="2:12" ht="42" customHeight="1" thickBot="1" x14ac:dyDescent="0.3">
      <c r="B508" s="159"/>
      <c r="C508" s="161"/>
      <c r="D508" s="60" t="s">
        <v>453</v>
      </c>
      <c r="E508" s="164"/>
      <c r="F508" s="64">
        <f t="shared" si="130"/>
        <v>1.4</v>
      </c>
      <c r="G508" s="65">
        <v>0</v>
      </c>
      <c r="H508" s="65">
        <v>1.4</v>
      </c>
      <c r="I508" s="65">
        <v>0</v>
      </c>
      <c r="J508" s="65">
        <v>0</v>
      </c>
      <c r="K508" s="161"/>
      <c r="L508" s="166"/>
    </row>
    <row r="509" spans="2:12" ht="30.75" customHeight="1" thickBot="1" x14ac:dyDescent="0.3">
      <c r="B509" s="158" t="s">
        <v>393</v>
      </c>
      <c r="C509" s="160" t="s">
        <v>142</v>
      </c>
      <c r="D509" s="60" t="s">
        <v>219</v>
      </c>
      <c r="E509" s="162" t="s">
        <v>347</v>
      </c>
      <c r="F509" s="64">
        <f t="shared" si="130"/>
        <v>2.9020000000000001</v>
      </c>
      <c r="G509" s="65">
        <v>2.6920000000000002</v>
      </c>
      <c r="H509" s="65">
        <v>0.21</v>
      </c>
      <c r="I509" s="65">
        <v>0</v>
      </c>
      <c r="J509" s="65">
        <v>0</v>
      </c>
      <c r="K509" s="160"/>
      <c r="L509" s="165" t="s">
        <v>34</v>
      </c>
    </row>
    <row r="510" spans="2:12" ht="29.25" customHeight="1" thickBot="1" x14ac:dyDescent="0.3">
      <c r="B510" s="159"/>
      <c r="C510" s="161"/>
      <c r="D510" s="60" t="s">
        <v>220</v>
      </c>
      <c r="E510" s="163"/>
      <c r="F510" s="64">
        <f t="shared" si="130"/>
        <v>2.9020000000000001</v>
      </c>
      <c r="G510" s="65">
        <v>2.6920000000000002</v>
      </c>
      <c r="H510" s="65">
        <v>0.21</v>
      </c>
      <c r="I510" s="65">
        <v>0</v>
      </c>
      <c r="J510" s="65">
        <v>0</v>
      </c>
      <c r="K510" s="161"/>
      <c r="L510" s="166"/>
    </row>
    <row r="511" spans="2:12" ht="30" customHeight="1" thickBot="1" x14ac:dyDescent="0.3">
      <c r="B511" s="159"/>
      <c r="C511" s="161"/>
      <c r="D511" s="60" t="s">
        <v>452</v>
      </c>
      <c r="E511" s="163"/>
      <c r="F511" s="64">
        <f t="shared" si="130"/>
        <v>0.52700000000000002</v>
      </c>
      <c r="G511" s="65">
        <v>0.49</v>
      </c>
      <c r="H511" s="65">
        <v>3.6999999999999998E-2</v>
      </c>
      <c r="I511" s="65">
        <v>0</v>
      </c>
      <c r="J511" s="65">
        <v>0</v>
      </c>
      <c r="K511" s="161"/>
      <c r="L511" s="166"/>
    </row>
    <row r="512" spans="2:12" ht="49.5" customHeight="1" thickBot="1" x14ac:dyDescent="0.3">
      <c r="B512" s="159"/>
      <c r="C512" s="161"/>
      <c r="D512" s="60" t="s">
        <v>453</v>
      </c>
      <c r="E512" s="164"/>
      <c r="F512" s="64">
        <f t="shared" si="130"/>
        <v>0.52700000000000002</v>
      </c>
      <c r="G512" s="65">
        <v>0.49</v>
      </c>
      <c r="H512" s="65">
        <v>3.6999999999999998E-2</v>
      </c>
      <c r="I512" s="65">
        <v>0</v>
      </c>
      <c r="J512" s="65">
        <v>0</v>
      </c>
      <c r="K512" s="161"/>
      <c r="L512" s="166"/>
    </row>
    <row r="513" spans="2:12" ht="36" customHeight="1" thickBot="1" x14ac:dyDescent="0.3">
      <c r="B513" s="158" t="s">
        <v>394</v>
      </c>
      <c r="C513" s="160" t="s">
        <v>143</v>
      </c>
      <c r="D513" s="60" t="s">
        <v>219</v>
      </c>
      <c r="E513" s="162" t="s">
        <v>351</v>
      </c>
      <c r="F513" s="64">
        <f t="shared" si="130"/>
        <v>2.3340000000000001</v>
      </c>
      <c r="G513" s="65">
        <v>0</v>
      </c>
      <c r="H513" s="65">
        <v>2.3340000000000001</v>
      </c>
      <c r="I513" s="65">
        <v>0</v>
      </c>
      <c r="J513" s="65">
        <v>0</v>
      </c>
      <c r="K513" s="160"/>
      <c r="L513" s="165" t="s">
        <v>34</v>
      </c>
    </row>
    <row r="514" spans="2:12" ht="30.75" customHeight="1" thickBot="1" x14ac:dyDescent="0.3">
      <c r="B514" s="159"/>
      <c r="C514" s="161"/>
      <c r="D514" s="60" t="s">
        <v>220</v>
      </c>
      <c r="E514" s="163"/>
      <c r="F514" s="64">
        <f t="shared" si="130"/>
        <v>9.0429999999999993</v>
      </c>
      <c r="G514" s="65">
        <v>6.7089999999999996</v>
      </c>
      <c r="H514" s="65">
        <v>2.3340000000000001</v>
      </c>
      <c r="I514" s="65">
        <v>0</v>
      </c>
      <c r="J514" s="65">
        <v>0</v>
      </c>
      <c r="K514" s="161"/>
      <c r="L514" s="166"/>
    </row>
    <row r="515" spans="2:12" ht="30.75" customHeight="1" thickBot="1" x14ac:dyDescent="0.3">
      <c r="B515" s="159"/>
      <c r="C515" s="161"/>
      <c r="D515" s="60" t="s">
        <v>452</v>
      </c>
      <c r="E515" s="163"/>
      <c r="F515" s="64">
        <f t="shared" si="130"/>
        <v>4.9390000000000001</v>
      </c>
      <c r="G515" s="65">
        <v>3.4889999999999999</v>
      </c>
      <c r="H515" s="65">
        <v>1.45</v>
      </c>
      <c r="I515" s="65">
        <v>0</v>
      </c>
      <c r="J515" s="65">
        <v>0</v>
      </c>
      <c r="K515" s="161"/>
      <c r="L515" s="166"/>
    </row>
    <row r="516" spans="2:12" ht="39.75" customHeight="1" thickBot="1" x14ac:dyDescent="0.3">
      <c r="B516" s="159"/>
      <c r="C516" s="161"/>
      <c r="D516" s="60" t="s">
        <v>453</v>
      </c>
      <c r="E516" s="164"/>
      <c r="F516" s="64">
        <f t="shared" si="130"/>
        <v>4.9390000000000001</v>
      </c>
      <c r="G516" s="65">
        <v>3.4889999999999999</v>
      </c>
      <c r="H516" s="65">
        <v>1.45</v>
      </c>
      <c r="I516" s="65">
        <v>0</v>
      </c>
      <c r="J516" s="65">
        <v>0</v>
      </c>
      <c r="K516" s="161"/>
      <c r="L516" s="166"/>
    </row>
    <row r="517" spans="2:12" ht="28.5" customHeight="1" thickBot="1" x14ac:dyDescent="0.3">
      <c r="B517" s="158" t="s">
        <v>395</v>
      </c>
      <c r="C517" s="160" t="s">
        <v>144</v>
      </c>
      <c r="D517" s="75" t="s">
        <v>219</v>
      </c>
      <c r="E517" s="162" t="s">
        <v>347</v>
      </c>
      <c r="F517" s="64">
        <f t="shared" si="130"/>
        <v>4.6039999999999992</v>
      </c>
      <c r="G517" s="65">
        <v>4.2539999999999996</v>
      </c>
      <c r="H517" s="65">
        <v>0.35</v>
      </c>
      <c r="I517" s="65">
        <v>0</v>
      </c>
      <c r="J517" s="65">
        <v>0</v>
      </c>
      <c r="K517" s="160"/>
      <c r="L517" s="165" t="s">
        <v>34</v>
      </c>
    </row>
    <row r="518" spans="2:12" ht="29.25" customHeight="1" thickBot="1" x14ac:dyDescent="0.3">
      <c r="B518" s="159"/>
      <c r="C518" s="161"/>
      <c r="D518" s="75" t="s">
        <v>220</v>
      </c>
      <c r="E518" s="163"/>
      <c r="F518" s="64">
        <f t="shared" si="130"/>
        <v>4.6039999999999992</v>
      </c>
      <c r="G518" s="65">
        <v>4.2539999999999996</v>
      </c>
      <c r="H518" s="65">
        <v>0.35</v>
      </c>
      <c r="I518" s="65">
        <v>0</v>
      </c>
      <c r="J518" s="65">
        <v>0</v>
      </c>
      <c r="K518" s="161"/>
      <c r="L518" s="166"/>
    </row>
    <row r="519" spans="2:12" ht="30.75" customHeight="1" thickBot="1" x14ac:dyDescent="0.3">
      <c r="B519" s="159"/>
      <c r="C519" s="161"/>
      <c r="D519" s="75" t="s">
        <v>452</v>
      </c>
      <c r="E519" s="163"/>
      <c r="F519" s="64">
        <f t="shared" si="130"/>
        <v>0</v>
      </c>
      <c r="G519" s="65">
        <v>0</v>
      </c>
      <c r="H519" s="65">
        <v>0</v>
      </c>
      <c r="I519" s="65">
        <v>0</v>
      </c>
      <c r="J519" s="65">
        <v>0</v>
      </c>
      <c r="K519" s="161"/>
      <c r="L519" s="166"/>
    </row>
    <row r="520" spans="2:12" ht="39.75" customHeight="1" thickBot="1" x14ac:dyDescent="0.3">
      <c r="B520" s="159"/>
      <c r="C520" s="161"/>
      <c r="D520" s="75" t="s">
        <v>453</v>
      </c>
      <c r="E520" s="164"/>
      <c r="F520" s="64">
        <f t="shared" si="130"/>
        <v>0</v>
      </c>
      <c r="G520" s="65">
        <v>0</v>
      </c>
      <c r="H520" s="65">
        <v>0</v>
      </c>
      <c r="I520" s="65">
        <v>0</v>
      </c>
      <c r="J520" s="65">
        <v>0</v>
      </c>
      <c r="K520" s="161"/>
      <c r="L520" s="166"/>
    </row>
    <row r="521" spans="2:12" ht="25.5" customHeight="1" thickBot="1" x14ac:dyDescent="0.3">
      <c r="B521" s="167" t="s">
        <v>396</v>
      </c>
      <c r="C521" s="169" t="s">
        <v>145</v>
      </c>
      <c r="D521" s="79" t="s">
        <v>219</v>
      </c>
      <c r="E521" s="171"/>
      <c r="F521" s="77">
        <f t="shared" si="130"/>
        <v>0.105</v>
      </c>
      <c r="G521" s="80">
        <f>G525+G529+G533</f>
        <v>0</v>
      </c>
      <c r="H521" s="80">
        <f>H525+H529+H533</f>
        <v>0.105</v>
      </c>
      <c r="I521" s="80">
        <f>I525+I529+I533</f>
        <v>0</v>
      </c>
      <c r="J521" s="80">
        <f>J525+J529+J533</f>
        <v>0</v>
      </c>
      <c r="K521" s="169"/>
      <c r="L521" s="174" t="s">
        <v>34</v>
      </c>
    </row>
    <row r="522" spans="2:12" ht="29.25" customHeight="1" thickBot="1" x14ac:dyDescent="0.3">
      <c r="B522" s="168"/>
      <c r="C522" s="170"/>
      <c r="D522" s="79" t="s">
        <v>220</v>
      </c>
      <c r="E522" s="172"/>
      <c r="F522" s="77">
        <f t="shared" si="130"/>
        <v>0.38100000000000001</v>
      </c>
      <c r="G522" s="80">
        <f t="shared" ref="G522:J524" si="131">G526+G530+G534</f>
        <v>0.27600000000000002</v>
      </c>
      <c r="H522" s="80">
        <f t="shared" si="131"/>
        <v>0.105</v>
      </c>
      <c r="I522" s="80">
        <f t="shared" si="131"/>
        <v>0</v>
      </c>
      <c r="J522" s="80">
        <f t="shared" si="131"/>
        <v>0</v>
      </c>
      <c r="K522" s="170"/>
      <c r="L522" s="175"/>
    </row>
    <row r="523" spans="2:12" ht="30.75" customHeight="1" thickBot="1" x14ac:dyDescent="0.3">
      <c r="B523" s="168"/>
      <c r="C523" s="170"/>
      <c r="D523" s="79" t="s">
        <v>452</v>
      </c>
      <c r="E523" s="172"/>
      <c r="F523" s="77">
        <f t="shared" si="130"/>
        <v>0.11799999999999999</v>
      </c>
      <c r="G523" s="80">
        <f t="shared" si="131"/>
        <v>7.5999999999999998E-2</v>
      </c>
      <c r="H523" s="80">
        <f t="shared" si="131"/>
        <v>4.2000000000000003E-2</v>
      </c>
      <c r="I523" s="80">
        <f t="shared" si="131"/>
        <v>0</v>
      </c>
      <c r="J523" s="80">
        <f t="shared" si="131"/>
        <v>0</v>
      </c>
      <c r="K523" s="170"/>
      <c r="L523" s="175"/>
    </row>
    <row r="524" spans="2:12" ht="39.75" customHeight="1" thickBot="1" x14ac:dyDescent="0.3">
      <c r="B524" s="168"/>
      <c r="C524" s="170"/>
      <c r="D524" s="79" t="s">
        <v>453</v>
      </c>
      <c r="E524" s="173"/>
      <c r="F524" s="77">
        <f t="shared" si="130"/>
        <v>0.11799999999999999</v>
      </c>
      <c r="G524" s="80">
        <f t="shared" si="131"/>
        <v>7.5999999999999998E-2</v>
      </c>
      <c r="H524" s="80">
        <f t="shared" si="131"/>
        <v>4.2000000000000003E-2</v>
      </c>
      <c r="I524" s="80">
        <f t="shared" si="131"/>
        <v>0</v>
      </c>
      <c r="J524" s="80">
        <f t="shared" si="131"/>
        <v>0</v>
      </c>
      <c r="K524" s="170"/>
      <c r="L524" s="175"/>
    </row>
    <row r="525" spans="2:12" ht="30.75" customHeight="1" thickBot="1" x14ac:dyDescent="0.3">
      <c r="B525" s="158" t="s">
        <v>397</v>
      </c>
      <c r="C525" s="160" t="s">
        <v>146</v>
      </c>
      <c r="D525" s="75" t="s">
        <v>219</v>
      </c>
      <c r="E525" s="162"/>
      <c r="F525" s="64">
        <f t="shared" si="130"/>
        <v>0</v>
      </c>
      <c r="G525" s="65">
        <v>0</v>
      </c>
      <c r="H525" s="65">
        <v>0</v>
      </c>
      <c r="I525" s="65">
        <v>0</v>
      </c>
      <c r="J525" s="65">
        <v>0</v>
      </c>
      <c r="K525" s="160"/>
      <c r="L525" s="165" t="s">
        <v>34</v>
      </c>
    </row>
    <row r="526" spans="2:12" ht="32.25" customHeight="1" thickBot="1" x14ac:dyDescent="0.3">
      <c r="B526" s="159"/>
      <c r="C526" s="161"/>
      <c r="D526" s="75" t="s">
        <v>220</v>
      </c>
      <c r="E526" s="163"/>
      <c r="F526" s="64">
        <f t="shared" si="130"/>
        <v>0</v>
      </c>
      <c r="G526" s="65">
        <v>0</v>
      </c>
      <c r="H526" s="66">
        <v>0</v>
      </c>
      <c r="I526" s="65">
        <v>0</v>
      </c>
      <c r="J526" s="65">
        <v>0</v>
      </c>
      <c r="K526" s="161"/>
      <c r="L526" s="166"/>
    </row>
    <row r="527" spans="2:12" ht="27" customHeight="1" thickBot="1" x14ac:dyDescent="0.3">
      <c r="B527" s="159"/>
      <c r="C527" s="161"/>
      <c r="D527" s="75" t="s">
        <v>452</v>
      </c>
      <c r="E527" s="163"/>
      <c r="F527" s="64">
        <f t="shared" si="130"/>
        <v>0</v>
      </c>
      <c r="G527" s="65">
        <v>0</v>
      </c>
      <c r="H527" s="65">
        <v>0</v>
      </c>
      <c r="I527" s="65">
        <v>0</v>
      </c>
      <c r="J527" s="65">
        <v>0</v>
      </c>
      <c r="K527" s="161"/>
      <c r="L527" s="166"/>
    </row>
    <row r="528" spans="2:12" ht="39.75" customHeight="1" thickBot="1" x14ac:dyDescent="0.3">
      <c r="B528" s="159"/>
      <c r="C528" s="161"/>
      <c r="D528" s="75" t="s">
        <v>453</v>
      </c>
      <c r="E528" s="164"/>
      <c r="F528" s="64">
        <f t="shared" si="130"/>
        <v>0</v>
      </c>
      <c r="G528" s="65">
        <v>0</v>
      </c>
      <c r="H528" s="65">
        <v>0</v>
      </c>
      <c r="I528" s="65">
        <v>0</v>
      </c>
      <c r="J528" s="65">
        <v>0</v>
      </c>
      <c r="K528" s="161"/>
      <c r="L528" s="166"/>
    </row>
    <row r="529" spans="2:12" ht="30" customHeight="1" thickBot="1" x14ac:dyDescent="0.3">
      <c r="B529" s="158" t="s">
        <v>398</v>
      </c>
      <c r="C529" s="160" t="s">
        <v>147</v>
      </c>
      <c r="D529" s="75" t="s">
        <v>219</v>
      </c>
      <c r="E529" s="162"/>
      <c r="F529" s="64">
        <f t="shared" si="130"/>
        <v>0</v>
      </c>
      <c r="G529" s="65">
        <v>0</v>
      </c>
      <c r="H529" s="65">
        <v>0</v>
      </c>
      <c r="I529" s="65">
        <v>0</v>
      </c>
      <c r="J529" s="65">
        <v>0</v>
      </c>
      <c r="K529" s="160"/>
      <c r="L529" s="165" t="s">
        <v>34</v>
      </c>
    </row>
    <row r="530" spans="2:12" ht="31.5" customHeight="1" thickBot="1" x14ac:dyDescent="0.3">
      <c r="B530" s="159"/>
      <c r="C530" s="161"/>
      <c r="D530" s="75" t="s">
        <v>220</v>
      </c>
      <c r="E530" s="163"/>
      <c r="F530" s="64">
        <f t="shared" si="130"/>
        <v>0</v>
      </c>
      <c r="G530" s="65">
        <v>0</v>
      </c>
      <c r="H530" s="66">
        <v>0</v>
      </c>
      <c r="I530" s="65">
        <v>0</v>
      </c>
      <c r="J530" s="65">
        <v>0</v>
      </c>
      <c r="K530" s="161"/>
      <c r="L530" s="166"/>
    </row>
    <row r="531" spans="2:12" ht="31.5" customHeight="1" thickBot="1" x14ac:dyDescent="0.3">
      <c r="B531" s="159"/>
      <c r="C531" s="161"/>
      <c r="D531" s="75" t="s">
        <v>452</v>
      </c>
      <c r="E531" s="163"/>
      <c r="F531" s="64">
        <f t="shared" si="130"/>
        <v>0</v>
      </c>
      <c r="G531" s="65">
        <v>0</v>
      </c>
      <c r="H531" s="65">
        <v>0</v>
      </c>
      <c r="I531" s="65">
        <v>0</v>
      </c>
      <c r="J531" s="65">
        <v>0</v>
      </c>
      <c r="K531" s="161"/>
      <c r="L531" s="166"/>
    </row>
    <row r="532" spans="2:12" ht="39.75" customHeight="1" thickBot="1" x14ac:dyDescent="0.3">
      <c r="B532" s="159"/>
      <c r="C532" s="161"/>
      <c r="D532" s="75" t="s">
        <v>453</v>
      </c>
      <c r="E532" s="164"/>
      <c r="F532" s="64">
        <f t="shared" si="130"/>
        <v>0</v>
      </c>
      <c r="G532" s="65">
        <v>0</v>
      </c>
      <c r="H532" s="65">
        <v>0</v>
      </c>
      <c r="I532" s="65">
        <v>0</v>
      </c>
      <c r="J532" s="65">
        <v>0</v>
      </c>
      <c r="K532" s="161"/>
      <c r="L532" s="166"/>
    </row>
    <row r="533" spans="2:12" ht="31.5" customHeight="1" thickBot="1" x14ac:dyDescent="0.3">
      <c r="B533" s="158" t="s">
        <v>399</v>
      </c>
      <c r="C533" s="160" t="s">
        <v>148</v>
      </c>
      <c r="D533" s="75" t="s">
        <v>219</v>
      </c>
      <c r="E533" s="162" t="s">
        <v>352</v>
      </c>
      <c r="F533" s="64">
        <f t="shared" si="130"/>
        <v>0.105</v>
      </c>
      <c r="G533" s="65">
        <v>0</v>
      </c>
      <c r="H533" s="65">
        <v>0.105</v>
      </c>
      <c r="I533" s="65">
        <v>0</v>
      </c>
      <c r="J533" s="65">
        <v>0</v>
      </c>
      <c r="K533" s="160"/>
      <c r="L533" s="165" t="s">
        <v>34</v>
      </c>
    </row>
    <row r="534" spans="2:12" ht="32.25" customHeight="1" thickBot="1" x14ac:dyDescent="0.3">
      <c r="B534" s="159"/>
      <c r="C534" s="161"/>
      <c r="D534" s="75" t="s">
        <v>220</v>
      </c>
      <c r="E534" s="163"/>
      <c r="F534" s="64">
        <f t="shared" si="130"/>
        <v>0.38100000000000001</v>
      </c>
      <c r="G534" s="65">
        <v>0.27600000000000002</v>
      </c>
      <c r="H534" s="65">
        <v>0.105</v>
      </c>
      <c r="I534" s="65">
        <v>0</v>
      </c>
      <c r="J534" s="65">
        <v>0</v>
      </c>
      <c r="K534" s="161"/>
      <c r="L534" s="166"/>
    </row>
    <row r="535" spans="2:12" ht="34.5" customHeight="1" thickBot="1" x14ac:dyDescent="0.3">
      <c r="B535" s="159"/>
      <c r="C535" s="161"/>
      <c r="D535" s="75" t="s">
        <v>452</v>
      </c>
      <c r="E535" s="163"/>
      <c r="F535" s="64">
        <f t="shared" si="130"/>
        <v>0.11799999999999999</v>
      </c>
      <c r="G535" s="65">
        <v>7.5999999999999998E-2</v>
      </c>
      <c r="H535" s="65">
        <v>4.2000000000000003E-2</v>
      </c>
      <c r="I535" s="65">
        <v>0</v>
      </c>
      <c r="J535" s="65">
        <v>0</v>
      </c>
      <c r="K535" s="161"/>
      <c r="L535" s="166"/>
    </row>
    <row r="536" spans="2:12" ht="39.75" customHeight="1" thickBot="1" x14ac:dyDescent="0.3">
      <c r="B536" s="159"/>
      <c r="C536" s="161"/>
      <c r="D536" s="75" t="s">
        <v>453</v>
      </c>
      <c r="E536" s="164"/>
      <c r="F536" s="64">
        <f t="shared" si="130"/>
        <v>0.11799999999999999</v>
      </c>
      <c r="G536" s="65">
        <v>7.5999999999999998E-2</v>
      </c>
      <c r="H536" s="65">
        <v>4.2000000000000003E-2</v>
      </c>
      <c r="I536" s="65">
        <v>0</v>
      </c>
      <c r="J536" s="65">
        <v>0</v>
      </c>
      <c r="K536" s="161"/>
      <c r="L536" s="166"/>
    </row>
    <row r="537" spans="2:12" ht="32.25" customHeight="1" thickBot="1" x14ac:dyDescent="0.3">
      <c r="B537" s="167" t="s">
        <v>400</v>
      </c>
      <c r="C537" s="169" t="s">
        <v>149</v>
      </c>
      <c r="D537" s="79" t="s">
        <v>219</v>
      </c>
      <c r="E537" s="171"/>
      <c r="F537" s="77">
        <f t="shared" si="130"/>
        <v>214.97300000000001</v>
      </c>
      <c r="G537" s="80">
        <f>G541+G545+G549+G553+G557</f>
        <v>165.50700000000001</v>
      </c>
      <c r="H537" s="80">
        <f>H541+H545+H549+H553+H557</f>
        <v>49.466000000000001</v>
      </c>
      <c r="I537" s="80">
        <f>I541+I545+I549+I553+I557</f>
        <v>0</v>
      </c>
      <c r="J537" s="80">
        <f>J541+J545+J549+J553+J557</f>
        <v>0</v>
      </c>
      <c r="K537" s="169"/>
      <c r="L537" s="174" t="s">
        <v>34</v>
      </c>
    </row>
    <row r="538" spans="2:12" ht="31.5" customHeight="1" thickBot="1" x14ac:dyDescent="0.3">
      <c r="B538" s="168"/>
      <c r="C538" s="170"/>
      <c r="D538" s="79" t="s">
        <v>220</v>
      </c>
      <c r="E538" s="172"/>
      <c r="F538" s="77">
        <f t="shared" si="130"/>
        <v>214.97300000000001</v>
      </c>
      <c r="G538" s="80">
        <f t="shared" ref="G538:J540" si="132">G542+G546+G550+G554+G558</f>
        <v>165.50700000000001</v>
      </c>
      <c r="H538" s="80">
        <f t="shared" si="132"/>
        <v>49.466000000000001</v>
      </c>
      <c r="I538" s="80">
        <f t="shared" si="132"/>
        <v>0</v>
      </c>
      <c r="J538" s="80">
        <f t="shared" si="132"/>
        <v>0</v>
      </c>
      <c r="K538" s="170"/>
      <c r="L538" s="175"/>
    </row>
    <row r="539" spans="2:12" ht="31.5" customHeight="1" thickBot="1" x14ac:dyDescent="0.3">
      <c r="B539" s="168"/>
      <c r="C539" s="170"/>
      <c r="D539" s="79" t="s">
        <v>452</v>
      </c>
      <c r="E539" s="172"/>
      <c r="F539" s="77">
        <f t="shared" si="130"/>
        <v>125.94600000000001</v>
      </c>
      <c r="G539" s="80">
        <f t="shared" si="132"/>
        <v>94.695000000000007</v>
      </c>
      <c r="H539" s="80">
        <f t="shared" si="132"/>
        <v>31.251000000000005</v>
      </c>
      <c r="I539" s="80">
        <f t="shared" si="132"/>
        <v>0</v>
      </c>
      <c r="J539" s="80">
        <f t="shared" si="132"/>
        <v>0</v>
      </c>
      <c r="K539" s="170"/>
      <c r="L539" s="175"/>
    </row>
    <row r="540" spans="2:12" ht="39.75" customHeight="1" thickBot="1" x14ac:dyDescent="0.3">
      <c r="B540" s="168"/>
      <c r="C540" s="170"/>
      <c r="D540" s="79" t="s">
        <v>453</v>
      </c>
      <c r="E540" s="173"/>
      <c r="F540" s="77">
        <f t="shared" si="130"/>
        <v>125.94600000000001</v>
      </c>
      <c r="G540" s="80">
        <f t="shared" si="132"/>
        <v>94.695000000000007</v>
      </c>
      <c r="H540" s="80">
        <f t="shared" si="132"/>
        <v>31.251000000000005</v>
      </c>
      <c r="I540" s="80">
        <f t="shared" si="132"/>
        <v>0</v>
      </c>
      <c r="J540" s="80">
        <f t="shared" si="132"/>
        <v>0</v>
      </c>
      <c r="K540" s="170"/>
      <c r="L540" s="175"/>
    </row>
    <row r="541" spans="2:12" ht="37.5" customHeight="1" thickBot="1" x14ac:dyDescent="0.3">
      <c r="B541" s="158" t="s">
        <v>401</v>
      </c>
      <c r="C541" s="160" t="s">
        <v>150</v>
      </c>
      <c r="D541" s="75" t="s">
        <v>219</v>
      </c>
      <c r="E541" s="162" t="s">
        <v>347</v>
      </c>
      <c r="F541" s="64">
        <f t="shared" si="130"/>
        <v>66.313999999999993</v>
      </c>
      <c r="G541" s="65">
        <v>58.439</v>
      </c>
      <c r="H541" s="65">
        <v>7.875</v>
      </c>
      <c r="I541" s="65">
        <v>0</v>
      </c>
      <c r="J541" s="65">
        <v>0</v>
      </c>
      <c r="K541" s="160"/>
      <c r="L541" s="165" t="s">
        <v>34</v>
      </c>
    </row>
    <row r="542" spans="2:12" ht="36.75" customHeight="1" thickBot="1" x14ac:dyDescent="0.3">
      <c r="B542" s="159"/>
      <c r="C542" s="161"/>
      <c r="D542" s="75" t="s">
        <v>220</v>
      </c>
      <c r="E542" s="163"/>
      <c r="F542" s="64">
        <f t="shared" si="130"/>
        <v>66.313999999999993</v>
      </c>
      <c r="G542" s="65">
        <v>58.439</v>
      </c>
      <c r="H542" s="65">
        <v>7.875</v>
      </c>
      <c r="I542" s="65">
        <v>0</v>
      </c>
      <c r="J542" s="65">
        <v>0</v>
      </c>
      <c r="K542" s="161"/>
      <c r="L542" s="166"/>
    </row>
    <row r="543" spans="2:12" ht="50.25" customHeight="1" thickBot="1" x14ac:dyDescent="0.3">
      <c r="B543" s="159"/>
      <c r="C543" s="161"/>
      <c r="D543" s="75" t="s">
        <v>452</v>
      </c>
      <c r="E543" s="163"/>
      <c r="F543" s="64">
        <f t="shared" si="130"/>
        <v>63.089999999999996</v>
      </c>
      <c r="G543" s="65">
        <v>55.594999999999999</v>
      </c>
      <c r="H543" s="65">
        <v>7.4950000000000001</v>
      </c>
      <c r="I543" s="65">
        <v>0</v>
      </c>
      <c r="J543" s="65">
        <v>0</v>
      </c>
      <c r="K543" s="161"/>
      <c r="L543" s="166"/>
    </row>
    <row r="544" spans="2:12" ht="49.5" customHeight="1" thickBot="1" x14ac:dyDescent="0.3">
      <c r="B544" s="159"/>
      <c r="C544" s="161"/>
      <c r="D544" s="75" t="s">
        <v>453</v>
      </c>
      <c r="E544" s="164"/>
      <c r="F544" s="64">
        <f t="shared" si="130"/>
        <v>63.089999999999996</v>
      </c>
      <c r="G544" s="65">
        <v>55.594999999999999</v>
      </c>
      <c r="H544" s="65">
        <v>7.4950000000000001</v>
      </c>
      <c r="I544" s="65">
        <v>0</v>
      </c>
      <c r="J544" s="65">
        <v>0</v>
      </c>
      <c r="K544" s="161"/>
      <c r="L544" s="166"/>
    </row>
    <row r="545" spans="2:12" ht="63" customHeight="1" thickBot="1" x14ac:dyDescent="0.3">
      <c r="B545" s="158" t="s">
        <v>402</v>
      </c>
      <c r="C545" s="160" t="s">
        <v>151</v>
      </c>
      <c r="D545" s="75" t="s">
        <v>219</v>
      </c>
      <c r="E545" s="162" t="s">
        <v>347</v>
      </c>
      <c r="F545" s="64">
        <f t="shared" si="130"/>
        <v>57.332000000000001</v>
      </c>
      <c r="G545" s="65">
        <v>34.932000000000002</v>
      </c>
      <c r="H545" s="65">
        <v>22.4</v>
      </c>
      <c r="I545" s="65">
        <v>0</v>
      </c>
      <c r="J545" s="65">
        <v>0</v>
      </c>
      <c r="K545" s="160"/>
      <c r="L545" s="165" t="s">
        <v>34</v>
      </c>
    </row>
    <row r="546" spans="2:12" ht="62.25" customHeight="1" thickBot="1" x14ac:dyDescent="0.3">
      <c r="B546" s="159"/>
      <c r="C546" s="161"/>
      <c r="D546" s="75" t="s">
        <v>220</v>
      </c>
      <c r="E546" s="163"/>
      <c r="F546" s="64">
        <f t="shared" si="130"/>
        <v>57.332000000000001</v>
      </c>
      <c r="G546" s="65">
        <v>34.932000000000002</v>
      </c>
      <c r="H546" s="65">
        <v>22.4</v>
      </c>
      <c r="I546" s="65">
        <v>0</v>
      </c>
      <c r="J546" s="65">
        <v>0</v>
      </c>
      <c r="K546" s="161"/>
      <c r="L546" s="166"/>
    </row>
    <row r="547" spans="2:12" ht="61.5" customHeight="1" thickBot="1" x14ac:dyDescent="0.3">
      <c r="B547" s="159"/>
      <c r="C547" s="161"/>
      <c r="D547" s="75" t="s">
        <v>452</v>
      </c>
      <c r="E547" s="163"/>
      <c r="F547" s="64">
        <f t="shared" si="130"/>
        <v>49.787000000000006</v>
      </c>
      <c r="G547" s="65">
        <v>30.335000000000001</v>
      </c>
      <c r="H547" s="65">
        <v>19.452000000000002</v>
      </c>
      <c r="I547" s="65">
        <v>0</v>
      </c>
      <c r="J547" s="65">
        <v>0</v>
      </c>
      <c r="K547" s="161"/>
      <c r="L547" s="166"/>
    </row>
    <row r="548" spans="2:12" ht="51.75" customHeight="1" thickBot="1" x14ac:dyDescent="0.3">
      <c r="B548" s="159"/>
      <c r="C548" s="161"/>
      <c r="D548" s="75" t="s">
        <v>453</v>
      </c>
      <c r="E548" s="164"/>
      <c r="F548" s="64">
        <f t="shared" si="130"/>
        <v>49.787000000000006</v>
      </c>
      <c r="G548" s="65">
        <v>30.335000000000001</v>
      </c>
      <c r="H548" s="65">
        <v>19.452000000000002</v>
      </c>
      <c r="I548" s="65">
        <v>0</v>
      </c>
      <c r="J548" s="65">
        <v>0</v>
      </c>
      <c r="K548" s="161"/>
      <c r="L548" s="166"/>
    </row>
    <row r="549" spans="2:12" ht="29.25" customHeight="1" thickBot="1" x14ac:dyDescent="0.3">
      <c r="B549" s="158" t="s">
        <v>403</v>
      </c>
      <c r="C549" s="160" t="s">
        <v>152</v>
      </c>
      <c r="D549" s="75" t="s">
        <v>219</v>
      </c>
      <c r="E549" s="162" t="s">
        <v>347</v>
      </c>
      <c r="F549" s="64">
        <f t="shared" si="130"/>
        <v>44.442</v>
      </c>
      <c r="G549" s="65">
        <v>35.250999999999998</v>
      </c>
      <c r="H549" s="65">
        <v>9.1910000000000007</v>
      </c>
      <c r="I549" s="65">
        <v>0</v>
      </c>
      <c r="J549" s="65">
        <v>0</v>
      </c>
      <c r="K549" s="160"/>
      <c r="L549" s="165" t="s">
        <v>34</v>
      </c>
    </row>
    <row r="550" spans="2:12" ht="29.25" customHeight="1" thickBot="1" x14ac:dyDescent="0.3">
      <c r="B550" s="159"/>
      <c r="C550" s="161"/>
      <c r="D550" s="75" t="s">
        <v>220</v>
      </c>
      <c r="E550" s="163"/>
      <c r="F550" s="64">
        <f t="shared" si="130"/>
        <v>44.442</v>
      </c>
      <c r="G550" s="65">
        <v>35.250999999999998</v>
      </c>
      <c r="H550" s="65">
        <v>9.1910000000000007</v>
      </c>
      <c r="I550" s="65">
        <v>0</v>
      </c>
      <c r="J550" s="65">
        <v>0</v>
      </c>
      <c r="K550" s="161"/>
      <c r="L550" s="166"/>
    </row>
    <row r="551" spans="2:12" ht="30" customHeight="1" thickBot="1" x14ac:dyDescent="0.3">
      <c r="B551" s="159"/>
      <c r="C551" s="161"/>
      <c r="D551" s="75" t="s">
        <v>452</v>
      </c>
      <c r="E551" s="163"/>
      <c r="F551" s="64">
        <f t="shared" si="130"/>
        <v>8.0680000000000014</v>
      </c>
      <c r="G551" s="65">
        <v>4.8310000000000004</v>
      </c>
      <c r="H551" s="65">
        <v>3.2370000000000001</v>
      </c>
      <c r="I551" s="65">
        <v>0</v>
      </c>
      <c r="J551" s="65">
        <v>0</v>
      </c>
      <c r="K551" s="161"/>
      <c r="L551" s="166"/>
    </row>
    <row r="552" spans="2:12" ht="39.75" customHeight="1" thickBot="1" x14ac:dyDescent="0.3">
      <c r="B552" s="159"/>
      <c r="C552" s="161"/>
      <c r="D552" s="75" t="s">
        <v>453</v>
      </c>
      <c r="E552" s="164"/>
      <c r="F552" s="64">
        <f t="shared" si="130"/>
        <v>8.0680000000000014</v>
      </c>
      <c r="G552" s="65">
        <v>4.8310000000000004</v>
      </c>
      <c r="H552" s="65">
        <v>3.2370000000000001</v>
      </c>
      <c r="I552" s="65">
        <v>0</v>
      </c>
      <c r="J552" s="65">
        <v>0</v>
      </c>
      <c r="K552" s="161"/>
      <c r="L552" s="166"/>
    </row>
    <row r="553" spans="2:12" ht="30" customHeight="1" thickBot="1" x14ac:dyDescent="0.3">
      <c r="B553" s="158" t="s">
        <v>404</v>
      </c>
      <c r="C553" s="160" t="s">
        <v>153</v>
      </c>
      <c r="D553" s="75" t="s">
        <v>219</v>
      </c>
      <c r="E553" s="162"/>
      <c r="F553" s="64">
        <f t="shared" si="130"/>
        <v>0</v>
      </c>
      <c r="G553" s="65">
        <v>0</v>
      </c>
      <c r="H553" s="65">
        <v>0</v>
      </c>
      <c r="I553" s="65">
        <v>0</v>
      </c>
      <c r="J553" s="65">
        <v>0</v>
      </c>
      <c r="K553" s="160"/>
      <c r="L553" s="165" t="s">
        <v>34</v>
      </c>
    </row>
    <row r="554" spans="2:12" ht="27" customHeight="1" thickBot="1" x14ac:dyDescent="0.3">
      <c r="B554" s="159"/>
      <c r="C554" s="161"/>
      <c r="D554" s="75" t="s">
        <v>220</v>
      </c>
      <c r="E554" s="163"/>
      <c r="F554" s="64">
        <f t="shared" si="130"/>
        <v>0</v>
      </c>
      <c r="G554" s="65">
        <v>0</v>
      </c>
      <c r="H554" s="66">
        <v>0</v>
      </c>
      <c r="I554" s="65">
        <v>0</v>
      </c>
      <c r="J554" s="65">
        <v>0</v>
      </c>
      <c r="K554" s="161"/>
      <c r="L554" s="166"/>
    </row>
    <row r="555" spans="2:12" ht="28.5" customHeight="1" thickBot="1" x14ac:dyDescent="0.3">
      <c r="B555" s="159"/>
      <c r="C555" s="161"/>
      <c r="D555" s="75" t="s">
        <v>452</v>
      </c>
      <c r="E555" s="163"/>
      <c r="F555" s="64">
        <f t="shared" si="130"/>
        <v>0</v>
      </c>
      <c r="G555" s="65">
        <v>0</v>
      </c>
      <c r="H555" s="65">
        <v>0</v>
      </c>
      <c r="I555" s="65">
        <v>0</v>
      </c>
      <c r="J555" s="65">
        <v>0</v>
      </c>
      <c r="K555" s="161"/>
      <c r="L555" s="166"/>
    </row>
    <row r="556" spans="2:12" ht="39.75" customHeight="1" thickBot="1" x14ac:dyDescent="0.3">
      <c r="B556" s="159"/>
      <c r="C556" s="161"/>
      <c r="D556" s="75" t="s">
        <v>453</v>
      </c>
      <c r="E556" s="164"/>
      <c r="F556" s="64">
        <f t="shared" si="130"/>
        <v>0</v>
      </c>
      <c r="G556" s="65">
        <v>0</v>
      </c>
      <c r="H556" s="65">
        <v>0</v>
      </c>
      <c r="I556" s="65">
        <v>0</v>
      </c>
      <c r="J556" s="65">
        <v>0</v>
      </c>
      <c r="K556" s="161"/>
      <c r="L556" s="166"/>
    </row>
    <row r="557" spans="2:12" ht="33" customHeight="1" thickBot="1" x14ac:dyDescent="0.3">
      <c r="B557" s="158" t="s">
        <v>405</v>
      </c>
      <c r="C557" s="160" t="s">
        <v>154</v>
      </c>
      <c r="D557" s="75" t="s">
        <v>219</v>
      </c>
      <c r="E557" s="162" t="s">
        <v>347</v>
      </c>
      <c r="F557" s="64">
        <f t="shared" si="130"/>
        <v>46.884999999999998</v>
      </c>
      <c r="G557" s="65">
        <v>36.884999999999998</v>
      </c>
      <c r="H557" s="65">
        <v>10</v>
      </c>
      <c r="I557" s="65">
        <v>0</v>
      </c>
      <c r="J557" s="65">
        <v>0</v>
      </c>
      <c r="K557" s="160"/>
      <c r="L557" s="165" t="s">
        <v>34</v>
      </c>
    </row>
    <row r="558" spans="2:12" ht="40.5" customHeight="1" thickBot="1" x14ac:dyDescent="0.3">
      <c r="B558" s="159"/>
      <c r="C558" s="161"/>
      <c r="D558" s="75" t="s">
        <v>220</v>
      </c>
      <c r="E558" s="163"/>
      <c r="F558" s="64">
        <f t="shared" si="130"/>
        <v>46.884999999999998</v>
      </c>
      <c r="G558" s="65">
        <v>36.884999999999998</v>
      </c>
      <c r="H558" s="65">
        <v>10</v>
      </c>
      <c r="I558" s="65">
        <v>0</v>
      </c>
      <c r="J558" s="65">
        <v>0</v>
      </c>
      <c r="K558" s="161"/>
      <c r="L558" s="166"/>
    </row>
    <row r="559" spans="2:12" ht="30" customHeight="1" thickBot="1" x14ac:dyDescent="0.3">
      <c r="B559" s="159"/>
      <c r="C559" s="161"/>
      <c r="D559" s="75" t="s">
        <v>452</v>
      </c>
      <c r="E559" s="163"/>
      <c r="F559" s="64">
        <f t="shared" si="130"/>
        <v>5.0010000000000003</v>
      </c>
      <c r="G559" s="65">
        <v>3.9340000000000002</v>
      </c>
      <c r="H559" s="65">
        <v>1.0669999999999999</v>
      </c>
      <c r="I559" s="65">
        <v>0</v>
      </c>
      <c r="J559" s="65">
        <v>0</v>
      </c>
      <c r="K559" s="161"/>
      <c r="L559" s="166"/>
    </row>
    <row r="560" spans="2:12" ht="42.75" customHeight="1" thickBot="1" x14ac:dyDescent="0.3">
      <c r="B560" s="159"/>
      <c r="C560" s="161"/>
      <c r="D560" s="75" t="s">
        <v>453</v>
      </c>
      <c r="E560" s="164"/>
      <c r="F560" s="64">
        <f t="shared" si="130"/>
        <v>5.0010000000000003</v>
      </c>
      <c r="G560" s="65">
        <v>3.9340000000000002</v>
      </c>
      <c r="H560" s="65">
        <v>1.0669999999999999</v>
      </c>
      <c r="I560" s="65">
        <v>0</v>
      </c>
      <c r="J560" s="65">
        <v>0</v>
      </c>
      <c r="K560" s="161"/>
      <c r="L560" s="166"/>
    </row>
    <row r="561" spans="2:12" ht="31.5" customHeight="1" thickBot="1" x14ac:dyDescent="0.3">
      <c r="B561" s="167" t="s">
        <v>406</v>
      </c>
      <c r="C561" s="169" t="s">
        <v>155</v>
      </c>
      <c r="D561" s="79" t="s">
        <v>219</v>
      </c>
      <c r="E561" s="171"/>
      <c r="F561" s="77">
        <f t="shared" si="130"/>
        <v>45.98</v>
      </c>
      <c r="G561" s="80">
        <f>G565</f>
        <v>0</v>
      </c>
      <c r="H561" s="80">
        <f>H565</f>
        <v>45.98</v>
      </c>
      <c r="I561" s="80">
        <f>I565</f>
        <v>0</v>
      </c>
      <c r="J561" s="80">
        <f>J565</f>
        <v>0</v>
      </c>
      <c r="K561" s="169"/>
      <c r="L561" s="174" t="s">
        <v>34</v>
      </c>
    </row>
    <row r="562" spans="2:12" ht="25.5" customHeight="1" thickBot="1" x14ac:dyDescent="0.3">
      <c r="B562" s="168"/>
      <c r="C562" s="170"/>
      <c r="D562" s="79" t="s">
        <v>220</v>
      </c>
      <c r="E562" s="172"/>
      <c r="F562" s="77">
        <f t="shared" ref="F562:F604" si="133">G562+H562+I562+J562</f>
        <v>28.06</v>
      </c>
      <c r="G562" s="80">
        <f t="shared" ref="G562:J564" si="134">G566</f>
        <v>0</v>
      </c>
      <c r="H562" s="80">
        <f t="shared" si="134"/>
        <v>28.06</v>
      </c>
      <c r="I562" s="80">
        <f t="shared" si="134"/>
        <v>0</v>
      </c>
      <c r="J562" s="80">
        <f t="shared" si="134"/>
        <v>0</v>
      </c>
      <c r="K562" s="170"/>
      <c r="L562" s="175"/>
    </row>
    <row r="563" spans="2:12" ht="29.25" customHeight="1" thickBot="1" x14ac:dyDescent="0.3">
      <c r="B563" s="168"/>
      <c r="C563" s="170"/>
      <c r="D563" s="79" t="s">
        <v>452</v>
      </c>
      <c r="E563" s="172"/>
      <c r="F563" s="77">
        <f t="shared" si="133"/>
        <v>0</v>
      </c>
      <c r="G563" s="80">
        <f t="shared" si="134"/>
        <v>0</v>
      </c>
      <c r="H563" s="80">
        <f t="shared" si="134"/>
        <v>0</v>
      </c>
      <c r="I563" s="80">
        <f t="shared" si="134"/>
        <v>0</v>
      </c>
      <c r="J563" s="80">
        <f t="shared" si="134"/>
        <v>0</v>
      </c>
      <c r="K563" s="170"/>
      <c r="L563" s="175"/>
    </row>
    <row r="564" spans="2:12" ht="39.75" customHeight="1" thickBot="1" x14ac:dyDescent="0.3">
      <c r="B564" s="168"/>
      <c r="C564" s="170"/>
      <c r="D564" s="79" t="s">
        <v>453</v>
      </c>
      <c r="E564" s="173"/>
      <c r="F564" s="77">
        <f t="shared" si="133"/>
        <v>0</v>
      </c>
      <c r="G564" s="80">
        <f t="shared" si="134"/>
        <v>0</v>
      </c>
      <c r="H564" s="80">
        <f t="shared" si="134"/>
        <v>0</v>
      </c>
      <c r="I564" s="80">
        <f t="shared" si="134"/>
        <v>0</v>
      </c>
      <c r="J564" s="80">
        <f t="shared" si="134"/>
        <v>0</v>
      </c>
      <c r="K564" s="170"/>
      <c r="L564" s="175"/>
    </row>
    <row r="565" spans="2:12" ht="25.5" customHeight="1" thickBot="1" x14ac:dyDescent="0.3">
      <c r="B565" s="158" t="s">
        <v>407</v>
      </c>
      <c r="C565" s="160" t="s">
        <v>353</v>
      </c>
      <c r="D565" s="75" t="s">
        <v>219</v>
      </c>
      <c r="E565" s="162"/>
      <c r="F565" s="64">
        <f t="shared" si="133"/>
        <v>45.98</v>
      </c>
      <c r="G565" s="65">
        <v>0</v>
      </c>
      <c r="H565" s="65">
        <v>45.98</v>
      </c>
      <c r="I565" s="65">
        <v>0</v>
      </c>
      <c r="J565" s="65">
        <v>0</v>
      </c>
      <c r="K565" s="160"/>
      <c r="L565" s="165" t="s">
        <v>34</v>
      </c>
    </row>
    <row r="566" spans="2:12" ht="27.75" customHeight="1" thickBot="1" x14ac:dyDescent="0.3">
      <c r="B566" s="159"/>
      <c r="C566" s="161"/>
      <c r="D566" s="75" t="s">
        <v>220</v>
      </c>
      <c r="E566" s="163"/>
      <c r="F566" s="64">
        <f t="shared" si="133"/>
        <v>28.06</v>
      </c>
      <c r="G566" s="65">
        <v>0</v>
      </c>
      <c r="H566" s="66">
        <v>28.06</v>
      </c>
      <c r="I566" s="65">
        <v>0</v>
      </c>
      <c r="J566" s="65">
        <v>0</v>
      </c>
      <c r="K566" s="161"/>
      <c r="L566" s="166"/>
    </row>
    <row r="567" spans="2:12" ht="28.5" customHeight="1" thickBot="1" x14ac:dyDescent="0.3">
      <c r="B567" s="159"/>
      <c r="C567" s="161"/>
      <c r="D567" s="75" t="s">
        <v>452</v>
      </c>
      <c r="E567" s="163"/>
      <c r="F567" s="64">
        <f t="shared" si="133"/>
        <v>0</v>
      </c>
      <c r="G567" s="65">
        <v>0</v>
      </c>
      <c r="H567" s="65">
        <v>0</v>
      </c>
      <c r="I567" s="65">
        <v>0</v>
      </c>
      <c r="J567" s="65">
        <v>0</v>
      </c>
      <c r="K567" s="161"/>
      <c r="L567" s="166"/>
    </row>
    <row r="568" spans="2:12" ht="41.25" customHeight="1" thickBot="1" x14ac:dyDescent="0.3">
      <c r="B568" s="159"/>
      <c r="C568" s="161"/>
      <c r="D568" s="75" t="s">
        <v>453</v>
      </c>
      <c r="E568" s="164"/>
      <c r="F568" s="64">
        <f t="shared" si="133"/>
        <v>0</v>
      </c>
      <c r="G568" s="65">
        <v>0</v>
      </c>
      <c r="H568" s="65">
        <v>0</v>
      </c>
      <c r="I568" s="65">
        <v>0</v>
      </c>
      <c r="J568" s="65">
        <v>0</v>
      </c>
      <c r="K568" s="161"/>
      <c r="L568" s="166"/>
    </row>
    <row r="569" spans="2:12" ht="28.5" customHeight="1" thickBot="1" x14ac:dyDescent="0.3">
      <c r="B569" s="167" t="s">
        <v>408</v>
      </c>
      <c r="C569" s="169" t="s">
        <v>156</v>
      </c>
      <c r="D569" s="79" t="s">
        <v>219</v>
      </c>
      <c r="E569" s="171"/>
      <c r="F569" s="77">
        <f t="shared" si="133"/>
        <v>24.864000000000001</v>
      </c>
      <c r="G569" s="80">
        <f>G573</f>
        <v>21.864000000000001</v>
      </c>
      <c r="H569" s="80">
        <f>H573</f>
        <v>3</v>
      </c>
      <c r="I569" s="80">
        <f>I573</f>
        <v>0</v>
      </c>
      <c r="J569" s="80">
        <f>J573</f>
        <v>0</v>
      </c>
      <c r="K569" s="169"/>
      <c r="L569" s="174" t="s">
        <v>34</v>
      </c>
    </row>
    <row r="570" spans="2:12" ht="33.75" customHeight="1" thickBot="1" x14ac:dyDescent="0.3">
      <c r="B570" s="168"/>
      <c r="C570" s="170"/>
      <c r="D570" s="79" t="s">
        <v>220</v>
      </c>
      <c r="E570" s="172"/>
      <c r="F570" s="77">
        <f t="shared" si="133"/>
        <v>24.864000000000001</v>
      </c>
      <c r="G570" s="80">
        <f t="shared" ref="G570:J572" si="135">G574</f>
        <v>21.864000000000001</v>
      </c>
      <c r="H570" s="80">
        <f t="shared" si="135"/>
        <v>3</v>
      </c>
      <c r="I570" s="80">
        <f t="shared" si="135"/>
        <v>0</v>
      </c>
      <c r="J570" s="80">
        <f t="shared" si="135"/>
        <v>0</v>
      </c>
      <c r="K570" s="170"/>
      <c r="L570" s="175"/>
    </row>
    <row r="571" spans="2:12" ht="32.25" customHeight="1" thickBot="1" x14ac:dyDescent="0.3">
      <c r="B571" s="168"/>
      <c r="C571" s="170"/>
      <c r="D571" s="79" t="s">
        <v>452</v>
      </c>
      <c r="E571" s="172"/>
      <c r="F571" s="77">
        <f t="shared" si="133"/>
        <v>0</v>
      </c>
      <c r="G571" s="80">
        <f t="shared" si="135"/>
        <v>0</v>
      </c>
      <c r="H571" s="80">
        <f t="shared" si="135"/>
        <v>0</v>
      </c>
      <c r="I571" s="80">
        <f t="shared" si="135"/>
        <v>0</v>
      </c>
      <c r="J571" s="80">
        <f t="shared" si="135"/>
        <v>0</v>
      </c>
      <c r="K571" s="170"/>
      <c r="L571" s="175"/>
    </row>
    <row r="572" spans="2:12" ht="39.75" customHeight="1" thickBot="1" x14ac:dyDescent="0.3">
      <c r="B572" s="168"/>
      <c r="C572" s="170"/>
      <c r="D572" s="79" t="s">
        <v>453</v>
      </c>
      <c r="E572" s="173"/>
      <c r="F572" s="77">
        <f t="shared" si="133"/>
        <v>0</v>
      </c>
      <c r="G572" s="80">
        <f t="shared" si="135"/>
        <v>0</v>
      </c>
      <c r="H572" s="80">
        <f t="shared" si="135"/>
        <v>0</v>
      </c>
      <c r="I572" s="80">
        <f t="shared" si="135"/>
        <v>0</v>
      </c>
      <c r="J572" s="80">
        <f t="shared" si="135"/>
        <v>0</v>
      </c>
      <c r="K572" s="170"/>
      <c r="L572" s="175"/>
    </row>
    <row r="573" spans="2:12" ht="28.5" customHeight="1" thickBot="1" x14ac:dyDescent="0.3">
      <c r="B573" s="158" t="s">
        <v>409</v>
      </c>
      <c r="C573" s="160" t="s">
        <v>535</v>
      </c>
      <c r="D573" s="75" t="s">
        <v>219</v>
      </c>
      <c r="E573" s="162"/>
      <c r="F573" s="64">
        <f t="shared" si="133"/>
        <v>24.864000000000001</v>
      </c>
      <c r="G573" s="65">
        <v>21.864000000000001</v>
      </c>
      <c r="H573" s="65">
        <v>3</v>
      </c>
      <c r="I573" s="65">
        <v>0</v>
      </c>
      <c r="J573" s="65">
        <v>0</v>
      </c>
      <c r="K573" s="160"/>
      <c r="L573" s="165" t="s">
        <v>34</v>
      </c>
    </row>
    <row r="574" spans="2:12" ht="36.75" customHeight="1" thickBot="1" x14ac:dyDescent="0.3">
      <c r="B574" s="159"/>
      <c r="C574" s="161"/>
      <c r="D574" s="75" t="s">
        <v>220</v>
      </c>
      <c r="E574" s="163"/>
      <c r="F574" s="64">
        <f t="shared" si="133"/>
        <v>24.864000000000001</v>
      </c>
      <c r="G574" s="65">
        <v>21.864000000000001</v>
      </c>
      <c r="H574" s="66">
        <v>3</v>
      </c>
      <c r="I574" s="65">
        <v>0</v>
      </c>
      <c r="J574" s="65">
        <v>0</v>
      </c>
      <c r="K574" s="161"/>
      <c r="L574" s="166"/>
    </row>
    <row r="575" spans="2:12" ht="38.25" customHeight="1" thickBot="1" x14ac:dyDescent="0.3">
      <c r="B575" s="159"/>
      <c r="C575" s="161"/>
      <c r="D575" s="75" t="s">
        <v>452</v>
      </c>
      <c r="E575" s="163"/>
      <c r="F575" s="64">
        <f t="shared" si="133"/>
        <v>0</v>
      </c>
      <c r="G575" s="65">
        <v>0</v>
      </c>
      <c r="H575" s="65">
        <v>0</v>
      </c>
      <c r="I575" s="65">
        <v>0</v>
      </c>
      <c r="J575" s="65">
        <v>0</v>
      </c>
      <c r="K575" s="161"/>
      <c r="L575" s="166"/>
    </row>
    <row r="576" spans="2:12" ht="39.75" customHeight="1" thickBot="1" x14ac:dyDescent="0.3">
      <c r="B576" s="159"/>
      <c r="C576" s="161"/>
      <c r="D576" s="75" t="s">
        <v>453</v>
      </c>
      <c r="E576" s="164"/>
      <c r="F576" s="64">
        <f t="shared" si="133"/>
        <v>0</v>
      </c>
      <c r="G576" s="65">
        <v>0</v>
      </c>
      <c r="H576" s="65">
        <v>0</v>
      </c>
      <c r="I576" s="65">
        <v>0</v>
      </c>
      <c r="J576" s="65">
        <v>0</v>
      </c>
      <c r="K576" s="161"/>
      <c r="L576" s="166"/>
    </row>
    <row r="577" spans="2:12" ht="30.75" customHeight="1" thickBot="1" x14ac:dyDescent="0.3">
      <c r="B577" s="167" t="s">
        <v>410</v>
      </c>
      <c r="C577" s="169" t="s">
        <v>157</v>
      </c>
      <c r="D577" s="79" t="s">
        <v>219</v>
      </c>
      <c r="E577" s="171"/>
      <c r="F577" s="77">
        <f t="shared" si="133"/>
        <v>29.734000000000002</v>
      </c>
      <c r="G577" s="80">
        <f>G581+G585</f>
        <v>2.7189999999999999</v>
      </c>
      <c r="H577" s="80">
        <f>H581+H585</f>
        <v>27.015000000000001</v>
      </c>
      <c r="I577" s="80">
        <f>I581+I585</f>
        <v>0</v>
      </c>
      <c r="J577" s="80">
        <f>J581+J585</f>
        <v>0</v>
      </c>
      <c r="K577" s="169"/>
      <c r="L577" s="174" t="s">
        <v>34</v>
      </c>
    </row>
    <row r="578" spans="2:12" ht="30" customHeight="1" thickBot="1" x14ac:dyDescent="0.3">
      <c r="B578" s="168"/>
      <c r="C578" s="170"/>
      <c r="D578" s="79" t="s">
        <v>220</v>
      </c>
      <c r="E578" s="172"/>
      <c r="F578" s="77">
        <f t="shared" si="133"/>
        <v>25.217000000000002</v>
      </c>
      <c r="G578" s="80">
        <f t="shared" ref="G578:J580" si="136">G582+G586</f>
        <v>2.9019999999999997</v>
      </c>
      <c r="H578" s="80">
        <f t="shared" si="136"/>
        <v>22.315000000000001</v>
      </c>
      <c r="I578" s="80">
        <f t="shared" si="136"/>
        <v>0</v>
      </c>
      <c r="J578" s="80">
        <f t="shared" si="136"/>
        <v>0</v>
      </c>
      <c r="K578" s="170"/>
      <c r="L578" s="175"/>
    </row>
    <row r="579" spans="2:12" ht="29.25" customHeight="1" thickBot="1" x14ac:dyDescent="0.3">
      <c r="B579" s="168"/>
      <c r="C579" s="170"/>
      <c r="D579" s="79" t="s">
        <v>452</v>
      </c>
      <c r="E579" s="172"/>
      <c r="F579" s="77">
        <f t="shared" si="133"/>
        <v>12.544</v>
      </c>
      <c r="G579" s="80">
        <f t="shared" si="136"/>
        <v>0.48399999999999999</v>
      </c>
      <c r="H579" s="80">
        <f t="shared" si="136"/>
        <v>12.06</v>
      </c>
      <c r="I579" s="80">
        <f t="shared" si="136"/>
        <v>0</v>
      </c>
      <c r="J579" s="80">
        <f t="shared" si="136"/>
        <v>0</v>
      </c>
      <c r="K579" s="170"/>
      <c r="L579" s="175"/>
    </row>
    <row r="580" spans="2:12" ht="39.75" customHeight="1" thickBot="1" x14ac:dyDescent="0.3">
      <c r="B580" s="168"/>
      <c r="C580" s="170"/>
      <c r="D580" s="79" t="s">
        <v>453</v>
      </c>
      <c r="E580" s="173"/>
      <c r="F580" s="77">
        <f t="shared" si="133"/>
        <v>12.544</v>
      </c>
      <c r="G580" s="80">
        <f t="shared" si="136"/>
        <v>0.48399999999999999</v>
      </c>
      <c r="H580" s="80">
        <f t="shared" si="136"/>
        <v>12.06</v>
      </c>
      <c r="I580" s="80">
        <f t="shared" si="136"/>
        <v>0</v>
      </c>
      <c r="J580" s="80">
        <f t="shared" si="136"/>
        <v>0</v>
      </c>
      <c r="K580" s="170"/>
      <c r="L580" s="175"/>
    </row>
    <row r="581" spans="2:12" ht="27.75" customHeight="1" thickBot="1" x14ac:dyDescent="0.3">
      <c r="B581" s="158" t="s">
        <v>411</v>
      </c>
      <c r="C581" s="160" t="s">
        <v>158</v>
      </c>
      <c r="D581" s="75" t="s">
        <v>219</v>
      </c>
      <c r="E581" s="162" t="s">
        <v>159</v>
      </c>
      <c r="F581" s="64">
        <f t="shared" si="133"/>
        <v>29.719000000000001</v>
      </c>
      <c r="G581" s="65">
        <v>2.7189999999999999</v>
      </c>
      <c r="H581" s="65">
        <v>27</v>
      </c>
      <c r="I581" s="65">
        <v>0</v>
      </c>
      <c r="J581" s="65">
        <v>0</v>
      </c>
      <c r="K581" s="160"/>
      <c r="L581" s="165" t="s">
        <v>34</v>
      </c>
    </row>
    <row r="582" spans="2:12" ht="27.75" customHeight="1" thickBot="1" x14ac:dyDescent="0.3">
      <c r="B582" s="159"/>
      <c r="C582" s="161"/>
      <c r="D582" s="75" t="s">
        <v>220</v>
      </c>
      <c r="E582" s="163"/>
      <c r="F582" s="64">
        <f t="shared" si="133"/>
        <v>25.019000000000002</v>
      </c>
      <c r="G582" s="65">
        <v>2.7189999999999999</v>
      </c>
      <c r="H582" s="66">
        <v>22.3</v>
      </c>
      <c r="I582" s="65">
        <v>0</v>
      </c>
      <c r="J582" s="65">
        <v>0</v>
      </c>
      <c r="K582" s="161"/>
      <c r="L582" s="166"/>
    </row>
    <row r="583" spans="2:12" ht="30" customHeight="1" thickBot="1" x14ac:dyDescent="0.3">
      <c r="B583" s="159"/>
      <c r="C583" s="161"/>
      <c r="D583" s="75" t="s">
        <v>452</v>
      </c>
      <c r="E583" s="163"/>
      <c r="F583" s="64">
        <f t="shared" si="133"/>
        <v>12.544</v>
      </c>
      <c r="G583" s="65">
        <v>0.48399999999999999</v>
      </c>
      <c r="H583" s="65">
        <v>12.06</v>
      </c>
      <c r="I583" s="65">
        <v>0</v>
      </c>
      <c r="J583" s="65">
        <v>0</v>
      </c>
      <c r="K583" s="161"/>
      <c r="L583" s="166"/>
    </row>
    <row r="584" spans="2:12" ht="39.75" customHeight="1" thickBot="1" x14ac:dyDescent="0.3">
      <c r="B584" s="159"/>
      <c r="C584" s="161"/>
      <c r="D584" s="75" t="s">
        <v>453</v>
      </c>
      <c r="E584" s="164"/>
      <c r="F584" s="64">
        <f t="shared" si="133"/>
        <v>12.544</v>
      </c>
      <c r="G584" s="65">
        <v>0.48399999999999999</v>
      </c>
      <c r="H584" s="65">
        <v>12.06</v>
      </c>
      <c r="I584" s="65">
        <v>0</v>
      </c>
      <c r="J584" s="65">
        <v>0</v>
      </c>
      <c r="K584" s="161"/>
      <c r="L584" s="166"/>
    </row>
    <row r="585" spans="2:12" ht="28.5" customHeight="1" thickBot="1" x14ac:dyDescent="0.3">
      <c r="B585" s="158" t="s">
        <v>412</v>
      </c>
      <c r="C585" s="160" t="s">
        <v>160</v>
      </c>
      <c r="D585" s="75" t="s">
        <v>219</v>
      </c>
      <c r="E585" s="162"/>
      <c r="F585" s="64">
        <f t="shared" si="133"/>
        <v>1.4999999999999999E-2</v>
      </c>
      <c r="G585" s="65">
        <v>0</v>
      </c>
      <c r="H585" s="65">
        <v>1.4999999999999999E-2</v>
      </c>
      <c r="I585" s="65">
        <v>0</v>
      </c>
      <c r="J585" s="65">
        <v>0</v>
      </c>
      <c r="K585" s="160"/>
      <c r="L585" s="165" t="s">
        <v>34</v>
      </c>
    </row>
    <row r="586" spans="2:12" ht="27" customHeight="1" thickBot="1" x14ac:dyDescent="0.3">
      <c r="B586" s="159"/>
      <c r="C586" s="161"/>
      <c r="D586" s="75" t="s">
        <v>220</v>
      </c>
      <c r="E586" s="163"/>
      <c r="F586" s="64">
        <f t="shared" si="133"/>
        <v>0.19800000000000001</v>
      </c>
      <c r="G586" s="65">
        <v>0.183</v>
      </c>
      <c r="H586" s="65">
        <v>1.4999999999999999E-2</v>
      </c>
      <c r="I586" s="65">
        <v>0</v>
      </c>
      <c r="J586" s="65">
        <v>0</v>
      </c>
      <c r="K586" s="161"/>
      <c r="L586" s="166"/>
    </row>
    <row r="587" spans="2:12" ht="27" customHeight="1" thickBot="1" x14ac:dyDescent="0.3">
      <c r="B587" s="159"/>
      <c r="C587" s="161"/>
      <c r="D587" s="75" t="s">
        <v>452</v>
      </c>
      <c r="E587" s="163"/>
      <c r="F587" s="64">
        <f t="shared" si="133"/>
        <v>0</v>
      </c>
      <c r="G587" s="65">
        <v>0</v>
      </c>
      <c r="H587" s="65">
        <v>0</v>
      </c>
      <c r="I587" s="65">
        <v>0</v>
      </c>
      <c r="J587" s="65">
        <v>0</v>
      </c>
      <c r="K587" s="161"/>
      <c r="L587" s="166"/>
    </row>
    <row r="588" spans="2:12" ht="39.75" customHeight="1" thickBot="1" x14ac:dyDescent="0.3">
      <c r="B588" s="159"/>
      <c r="C588" s="161"/>
      <c r="D588" s="75" t="s">
        <v>453</v>
      </c>
      <c r="E588" s="164"/>
      <c r="F588" s="64">
        <f t="shared" si="133"/>
        <v>0</v>
      </c>
      <c r="G588" s="65">
        <v>0</v>
      </c>
      <c r="H588" s="65">
        <v>0</v>
      </c>
      <c r="I588" s="65">
        <v>0</v>
      </c>
      <c r="J588" s="65">
        <v>0</v>
      </c>
      <c r="K588" s="161"/>
      <c r="L588" s="166"/>
    </row>
    <row r="589" spans="2:12" ht="30" customHeight="1" thickBot="1" x14ac:dyDescent="0.3">
      <c r="B589" s="167" t="s">
        <v>413</v>
      </c>
      <c r="C589" s="169" t="s">
        <v>161</v>
      </c>
      <c r="D589" s="79" t="s">
        <v>219</v>
      </c>
      <c r="E589" s="171"/>
      <c r="F589" s="77">
        <f t="shared" si="133"/>
        <v>78.082999999999998</v>
      </c>
      <c r="G589" s="80">
        <f>G593+G597+G601+G605</f>
        <v>54.042999999999999</v>
      </c>
      <c r="H589" s="80">
        <f>H593+H597+H601+H605</f>
        <v>24.04</v>
      </c>
      <c r="I589" s="80">
        <f>I593+I597+I601+I605</f>
        <v>0</v>
      </c>
      <c r="J589" s="80">
        <f>J593+J597+J601+J605</f>
        <v>0</v>
      </c>
      <c r="K589" s="169"/>
      <c r="L589" s="174" t="s">
        <v>34</v>
      </c>
    </row>
    <row r="590" spans="2:12" ht="32.25" customHeight="1" thickBot="1" x14ac:dyDescent="0.3">
      <c r="B590" s="168"/>
      <c r="C590" s="170"/>
      <c r="D590" s="79" t="s">
        <v>220</v>
      </c>
      <c r="E590" s="172"/>
      <c r="F590" s="77">
        <f t="shared" si="133"/>
        <v>77.283000000000001</v>
      </c>
      <c r="G590" s="80">
        <f t="shared" ref="G590:J592" si="137">G594+G598+G602+G606</f>
        <v>54.042999999999999</v>
      </c>
      <c r="H590" s="80">
        <f t="shared" si="137"/>
        <v>23.24</v>
      </c>
      <c r="I590" s="80">
        <f t="shared" si="137"/>
        <v>0</v>
      </c>
      <c r="J590" s="80">
        <f t="shared" si="137"/>
        <v>0</v>
      </c>
      <c r="K590" s="170"/>
      <c r="L590" s="175"/>
    </row>
    <row r="591" spans="2:12" ht="27" customHeight="1" thickBot="1" x14ac:dyDescent="0.3">
      <c r="B591" s="168"/>
      <c r="C591" s="170"/>
      <c r="D591" s="79" t="s">
        <v>452</v>
      </c>
      <c r="E591" s="172"/>
      <c r="F591" s="77">
        <f t="shared" si="133"/>
        <v>66.221000000000004</v>
      </c>
      <c r="G591" s="80">
        <f t="shared" si="137"/>
        <v>50.930999999999997</v>
      </c>
      <c r="H591" s="80">
        <f t="shared" si="137"/>
        <v>15.29</v>
      </c>
      <c r="I591" s="80">
        <f t="shared" si="137"/>
        <v>0</v>
      </c>
      <c r="J591" s="80">
        <f t="shared" si="137"/>
        <v>0</v>
      </c>
      <c r="K591" s="170"/>
      <c r="L591" s="175"/>
    </row>
    <row r="592" spans="2:12" ht="39.75" customHeight="1" thickBot="1" x14ac:dyDescent="0.3">
      <c r="B592" s="168"/>
      <c r="C592" s="170"/>
      <c r="D592" s="79" t="s">
        <v>453</v>
      </c>
      <c r="E592" s="173"/>
      <c r="F592" s="77">
        <f t="shared" si="133"/>
        <v>66.221000000000004</v>
      </c>
      <c r="G592" s="80">
        <f t="shared" si="137"/>
        <v>50.930999999999997</v>
      </c>
      <c r="H592" s="80">
        <f t="shared" si="137"/>
        <v>15.29</v>
      </c>
      <c r="I592" s="80">
        <f t="shared" si="137"/>
        <v>0</v>
      </c>
      <c r="J592" s="80">
        <f t="shared" si="137"/>
        <v>0</v>
      </c>
      <c r="K592" s="170"/>
      <c r="L592" s="175"/>
    </row>
    <row r="593" spans="2:12" ht="27" customHeight="1" thickBot="1" x14ac:dyDescent="0.3">
      <c r="B593" s="158" t="s">
        <v>414</v>
      </c>
      <c r="C593" s="160" t="s">
        <v>162</v>
      </c>
      <c r="D593" s="75" t="s">
        <v>219</v>
      </c>
      <c r="E593" s="162" t="s">
        <v>347</v>
      </c>
      <c r="F593" s="64">
        <f t="shared" si="133"/>
        <v>2.827</v>
      </c>
      <c r="G593" s="65">
        <v>2.6269999999999998</v>
      </c>
      <c r="H593" s="65">
        <v>0.2</v>
      </c>
      <c r="I593" s="65">
        <v>0</v>
      </c>
      <c r="J593" s="65">
        <v>0</v>
      </c>
      <c r="K593" s="160"/>
      <c r="L593" s="165" t="s">
        <v>34</v>
      </c>
    </row>
    <row r="594" spans="2:12" ht="27.75" customHeight="1" thickBot="1" x14ac:dyDescent="0.3">
      <c r="B594" s="159"/>
      <c r="C594" s="161"/>
      <c r="D594" s="75" t="s">
        <v>220</v>
      </c>
      <c r="E594" s="163"/>
      <c r="F594" s="64">
        <f t="shared" si="133"/>
        <v>2.827</v>
      </c>
      <c r="G594" s="65">
        <v>2.6269999999999998</v>
      </c>
      <c r="H594" s="66">
        <v>0.2</v>
      </c>
      <c r="I594" s="65">
        <v>0</v>
      </c>
      <c r="J594" s="65">
        <v>0</v>
      </c>
      <c r="K594" s="161"/>
      <c r="L594" s="166"/>
    </row>
    <row r="595" spans="2:12" ht="28.5" customHeight="1" thickBot="1" x14ac:dyDescent="0.3">
      <c r="B595" s="159"/>
      <c r="C595" s="161"/>
      <c r="D595" s="75" t="s">
        <v>452</v>
      </c>
      <c r="E595" s="163"/>
      <c r="F595" s="64">
        <f t="shared" si="133"/>
        <v>0</v>
      </c>
      <c r="G595" s="65">
        <v>0</v>
      </c>
      <c r="H595" s="65">
        <v>0</v>
      </c>
      <c r="I595" s="65">
        <v>0</v>
      </c>
      <c r="J595" s="65">
        <v>0</v>
      </c>
      <c r="K595" s="161"/>
      <c r="L595" s="166"/>
    </row>
    <row r="596" spans="2:12" ht="39.75" customHeight="1" thickBot="1" x14ac:dyDescent="0.3">
      <c r="B596" s="159"/>
      <c r="C596" s="161"/>
      <c r="D596" s="75" t="s">
        <v>453</v>
      </c>
      <c r="E596" s="164"/>
      <c r="F596" s="64">
        <f t="shared" si="133"/>
        <v>0</v>
      </c>
      <c r="G596" s="65">
        <v>0</v>
      </c>
      <c r="H596" s="65">
        <v>0</v>
      </c>
      <c r="I596" s="65">
        <v>0</v>
      </c>
      <c r="J596" s="65">
        <v>0</v>
      </c>
      <c r="K596" s="161"/>
      <c r="L596" s="166"/>
    </row>
    <row r="597" spans="2:12" ht="32.25" customHeight="1" thickBot="1" x14ac:dyDescent="0.3">
      <c r="B597" s="158" t="s">
        <v>415</v>
      </c>
      <c r="C597" s="160" t="s">
        <v>163</v>
      </c>
      <c r="D597" s="75" t="s">
        <v>219</v>
      </c>
      <c r="E597" s="162" t="s">
        <v>347</v>
      </c>
      <c r="F597" s="64">
        <f t="shared" si="133"/>
        <v>55.132999999999996</v>
      </c>
      <c r="G597" s="65">
        <v>32.832999999999998</v>
      </c>
      <c r="H597" s="65">
        <v>22.3</v>
      </c>
      <c r="I597" s="65">
        <v>0</v>
      </c>
      <c r="J597" s="65">
        <v>0</v>
      </c>
      <c r="K597" s="160"/>
      <c r="L597" s="165" t="s">
        <v>34</v>
      </c>
    </row>
    <row r="598" spans="2:12" ht="30.75" customHeight="1" thickBot="1" x14ac:dyDescent="0.3">
      <c r="B598" s="159"/>
      <c r="C598" s="161"/>
      <c r="D598" s="75" t="s">
        <v>220</v>
      </c>
      <c r="E598" s="163"/>
      <c r="F598" s="64">
        <f t="shared" si="133"/>
        <v>54.332999999999998</v>
      </c>
      <c r="G598" s="65">
        <v>32.832999999999998</v>
      </c>
      <c r="H598" s="66">
        <v>21.5</v>
      </c>
      <c r="I598" s="65">
        <v>0</v>
      </c>
      <c r="J598" s="65">
        <v>0</v>
      </c>
      <c r="K598" s="161"/>
      <c r="L598" s="166"/>
    </row>
    <row r="599" spans="2:12" ht="31.5" customHeight="1" thickBot="1" x14ac:dyDescent="0.3">
      <c r="B599" s="159"/>
      <c r="C599" s="161"/>
      <c r="D599" s="75" t="s">
        <v>452</v>
      </c>
      <c r="E599" s="163"/>
      <c r="F599" s="64">
        <f t="shared" si="133"/>
        <v>46.622999999999998</v>
      </c>
      <c r="G599" s="65">
        <v>32.832999999999998</v>
      </c>
      <c r="H599" s="65">
        <v>13.79</v>
      </c>
      <c r="I599" s="65">
        <v>0</v>
      </c>
      <c r="J599" s="65">
        <v>0</v>
      </c>
      <c r="K599" s="161"/>
      <c r="L599" s="166"/>
    </row>
    <row r="600" spans="2:12" ht="39.75" customHeight="1" thickBot="1" x14ac:dyDescent="0.3">
      <c r="B600" s="159"/>
      <c r="C600" s="161"/>
      <c r="D600" s="75" t="s">
        <v>453</v>
      </c>
      <c r="E600" s="164"/>
      <c r="F600" s="64">
        <f t="shared" si="133"/>
        <v>46.622999999999998</v>
      </c>
      <c r="G600" s="65">
        <v>32.832999999999998</v>
      </c>
      <c r="H600" s="65">
        <v>13.79</v>
      </c>
      <c r="I600" s="65">
        <v>0</v>
      </c>
      <c r="J600" s="65">
        <v>0</v>
      </c>
      <c r="K600" s="161"/>
      <c r="L600" s="166"/>
    </row>
    <row r="601" spans="2:12" ht="30" customHeight="1" thickBot="1" x14ac:dyDescent="0.3">
      <c r="B601" s="158" t="s">
        <v>416</v>
      </c>
      <c r="C601" s="160" t="s">
        <v>164</v>
      </c>
      <c r="D601" s="75" t="s">
        <v>219</v>
      </c>
      <c r="E601" s="162" t="s">
        <v>347</v>
      </c>
      <c r="F601" s="64">
        <f t="shared" si="133"/>
        <v>19.597999999999999</v>
      </c>
      <c r="G601" s="65">
        <v>18.097999999999999</v>
      </c>
      <c r="H601" s="65">
        <v>1.5</v>
      </c>
      <c r="I601" s="65">
        <v>0</v>
      </c>
      <c r="J601" s="65">
        <v>0</v>
      </c>
      <c r="K601" s="160"/>
      <c r="L601" s="165" t="s">
        <v>34</v>
      </c>
    </row>
    <row r="602" spans="2:12" ht="30" customHeight="1" thickBot="1" x14ac:dyDescent="0.3">
      <c r="B602" s="159"/>
      <c r="C602" s="161"/>
      <c r="D602" s="75" t="s">
        <v>220</v>
      </c>
      <c r="E602" s="163"/>
      <c r="F602" s="64">
        <f t="shared" si="133"/>
        <v>19.597999999999999</v>
      </c>
      <c r="G602" s="65">
        <v>18.097999999999999</v>
      </c>
      <c r="H602" s="65">
        <v>1.5</v>
      </c>
      <c r="I602" s="65">
        <v>0</v>
      </c>
      <c r="J602" s="65">
        <v>0</v>
      </c>
      <c r="K602" s="161"/>
      <c r="L602" s="166"/>
    </row>
    <row r="603" spans="2:12" ht="30" customHeight="1" thickBot="1" x14ac:dyDescent="0.3">
      <c r="B603" s="159"/>
      <c r="C603" s="161"/>
      <c r="D603" s="75" t="s">
        <v>452</v>
      </c>
      <c r="E603" s="163"/>
      <c r="F603" s="64">
        <f t="shared" si="133"/>
        <v>19.597999999999999</v>
      </c>
      <c r="G603" s="65">
        <v>18.097999999999999</v>
      </c>
      <c r="H603" s="65">
        <v>1.5</v>
      </c>
      <c r="I603" s="65">
        <v>0</v>
      </c>
      <c r="J603" s="65">
        <v>0</v>
      </c>
      <c r="K603" s="161"/>
      <c r="L603" s="166"/>
    </row>
    <row r="604" spans="2:12" ht="39.75" customHeight="1" thickBot="1" x14ac:dyDescent="0.3">
      <c r="B604" s="159"/>
      <c r="C604" s="161"/>
      <c r="D604" s="75" t="s">
        <v>453</v>
      </c>
      <c r="E604" s="164"/>
      <c r="F604" s="64">
        <f t="shared" si="133"/>
        <v>19.597999999999999</v>
      </c>
      <c r="G604" s="65">
        <v>18.097999999999999</v>
      </c>
      <c r="H604" s="65">
        <v>1.5</v>
      </c>
      <c r="I604" s="65">
        <v>0</v>
      </c>
      <c r="J604" s="65">
        <v>0</v>
      </c>
      <c r="K604" s="161"/>
      <c r="L604" s="166"/>
    </row>
    <row r="605" spans="2:12" ht="29.25" customHeight="1" thickBot="1" x14ac:dyDescent="0.3">
      <c r="B605" s="158" t="s">
        <v>417</v>
      </c>
      <c r="C605" s="160" t="s">
        <v>354</v>
      </c>
      <c r="D605" s="129" t="s">
        <v>219</v>
      </c>
      <c r="E605" s="162" t="s">
        <v>347</v>
      </c>
      <c r="F605" s="64">
        <f t="shared" ref="F605:F608" si="138">G605+H605+I605+J605</f>
        <v>0.52500000000000002</v>
      </c>
      <c r="G605" s="65">
        <v>0.48499999999999999</v>
      </c>
      <c r="H605" s="65">
        <v>0.04</v>
      </c>
      <c r="I605" s="65">
        <v>0</v>
      </c>
      <c r="J605" s="65">
        <v>0</v>
      </c>
      <c r="K605" s="160"/>
      <c r="L605" s="165" t="s">
        <v>34</v>
      </c>
    </row>
    <row r="606" spans="2:12" ht="28.5" customHeight="1" thickBot="1" x14ac:dyDescent="0.3">
      <c r="B606" s="159"/>
      <c r="C606" s="161"/>
      <c r="D606" s="129" t="s">
        <v>220</v>
      </c>
      <c r="E606" s="163"/>
      <c r="F606" s="64">
        <f t="shared" si="138"/>
        <v>0.52500000000000002</v>
      </c>
      <c r="G606" s="65">
        <v>0.48499999999999999</v>
      </c>
      <c r="H606" s="65">
        <v>0.04</v>
      </c>
      <c r="I606" s="65">
        <v>0</v>
      </c>
      <c r="J606" s="65">
        <v>0</v>
      </c>
      <c r="K606" s="161"/>
      <c r="L606" s="166"/>
    </row>
    <row r="607" spans="2:12" ht="30.75" customHeight="1" thickBot="1" x14ac:dyDescent="0.3">
      <c r="B607" s="159"/>
      <c r="C607" s="161"/>
      <c r="D607" s="129" t="s">
        <v>452</v>
      </c>
      <c r="E607" s="163"/>
      <c r="F607" s="64">
        <f t="shared" si="138"/>
        <v>0</v>
      </c>
      <c r="G607" s="65">
        <v>0</v>
      </c>
      <c r="H607" s="65">
        <v>0</v>
      </c>
      <c r="I607" s="65">
        <v>0</v>
      </c>
      <c r="J607" s="65">
        <v>0</v>
      </c>
      <c r="K607" s="161"/>
      <c r="L607" s="166"/>
    </row>
    <row r="608" spans="2:12" ht="39.75" customHeight="1" thickBot="1" x14ac:dyDescent="0.3">
      <c r="B608" s="159"/>
      <c r="C608" s="161"/>
      <c r="D608" s="129" t="s">
        <v>453</v>
      </c>
      <c r="E608" s="164"/>
      <c r="F608" s="64">
        <f t="shared" si="138"/>
        <v>0</v>
      </c>
      <c r="G608" s="65">
        <v>0</v>
      </c>
      <c r="H608" s="65">
        <v>0</v>
      </c>
      <c r="I608" s="65">
        <v>0</v>
      </c>
      <c r="J608" s="65">
        <v>0</v>
      </c>
      <c r="K608" s="161"/>
      <c r="L608" s="166"/>
    </row>
    <row r="609" spans="2:12" ht="30" customHeight="1" thickBot="1" x14ac:dyDescent="0.3">
      <c r="B609" s="167" t="s">
        <v>418</v>
      </c>
      <c r="C609" s="169" t="s">
        <v>165</v>
      </c>
      <c r="D609" s="79" t="s">
        <v>219</v>
      </c>
      <c r="E609" s="171"/>
      <c r="F609" s="77">
        <f t="shared" ref="F609:F624" si="139">G609+H609+I609+J609</f>
        <v>392.94560000000007</v>
      </c>
      <c r="G609" s="80">
        <f>G613+G617+G621+G625+G629+G633</f>
        <v>114.62629999999999</v>
      </c>
      <c r="H609" s="80">
        <f>H613+H617+H621+H625+H629+H633</f>
        <v>275.04330000000004</v>
      </c>
      <c r="I609" s="80">
        <f>I613+I617+I621+I625+I629+I633</f>
        <v>3.2760000000000002</v>
      </c>
      <c r="J609" s="80">
        <f>J613+J617+J621+J625+J629+J633</f>
        <v>0</v>
      </c>
      <c r="K609" s="169"/>
      <c r="L609" s="174" t="s">
        <v>34</v>
      </c>
    </row>
    <row r="610" spans="2:12" ht="29.25" customHeight="1" thickBot="1" x14ac:dyDescent="0.3">
      <c r="B610" s="168"/>
      <c r="C610" s="170"/>
      <c r="D610" s="79" t="s">
        <v>220</v>
      </c>
      <c r="E610" s="172"/>
      <c r="F610" s="77">
        <f t="shared" si="139"/>
        <v>285.34559999999999</v>
      </c>
      <c r="G610" s="80">
        <f t="shared" ref="G610:J612" si="140">G614+G618+G622+G626+G630+G634</f>
        <v>157.3263</v>
      </c>
      <c r="H610" s="80">
        <f t="shared" si="140"/>
        <v>113.14330000000001</v>
      </c>
      <c r="I610" s="80">
        <f t="shared" si="140"/>
        <v>14.875999999999999</v>
      </c>
      <c r="J610" s="80">
        <f t="shared" si="140"/>
        <v>0</v>
      </c>
      <c r="K610" s="170"/>
      <c r="L610" s="175"/>
    </row>
    <row r="611" spans="2:12" ht="30.75" customHeight="1" thickBot="1" x14ac:dyDescent="0.3">
      <c r="B611" s="168"/>
      <c r="C611" s="170"/>
      <c r="D611" s="79" t="s">
        <v>452</v>
      </c>
      <c r="E611" s="172"/>
      <c r="F611" s="77">
        <f t="shared" si="139"/>
        <v>142.84800000000001</v>
      </c>
      <c r="G611" s="80">
        <f t="shared" si="140"/>
        <v>78.665400000000005</v>
      </c>
      <c r="H611" s="80">
        <f t="shared" si="140"/>
        <v>61.632600000000004</v>
      </c>
      <c r="I611" s="80">
        <f t="shared" si="140"/>
        <v>2.5499999999999998</v>
      </c>
      <c r="J611" s="80">
        <f t="shared" si="140"/>
        <v>0</v>
      </c>
      <c r="K611" s="170"/>
      <c r="L611" s="175"/>
    </row>
    <row r="612" spans="2:12" ht="39.75" customHeight="1" thickBot="1" x14ac:dyDescent="0.3">
      <c r="B612" s="168"/>
      <c r="C612" s="170"/>
      <c r="D612" s="79" t="s">
        <v>453</v>
      </c>
      <c r="E612" s="173"/>
      <c r="F612" s="77">
        <f t="shared" si="139"/>
        <v>118.3395</v>
      </c>
      <c r="G612" s="80">
        <f t="shared" si="140"/>
        <v>64.866600000000005</v>
      </c>
      <c r="H612" s="80">
        <f t="shared" si="140"/>
        <v>50.972899999999996</v>
      </c>
      <c r="I612" s="80">
        <f t="shared" si="140"/>
        <v>2.5</v>
      </c>
      <c r="J612" s="80">
        <f t="shared" si="140"/>
        <v>0</v>
      </c>
      <c r="K612" s="170"/>
      <c r="L612" s="175"/>
    </row>
    <row r="613" spans="2:12" ht="27" customHeight="1" thickBot="1" x14ac:dyDescent="0.3">
      <c r="B613" s="158" t="s">
        <v>419</v>
      </c>
      <c r="C613" s="160" t="s">
        <v>246</v>
      </c>
      <c r="D613" s="75" t="s">
        <v>219</v>
      </c>
      <c r="E613" s="162"/>
      <c r="F613" s="64">
        <f t="shared" si="139"/>
        <v>36.299999999999997</v>
      </c>
      <c r="G613" s="65">
        <v>0</v>
      </c>
      <c r="H613" s="65">
        <v>36.299999999999997</v>
      </c>
      <c r="I613" s="65">
        <v>0</v>
      </c>
      <c r="J613" s="65">
        <v>0</v>
      </c>
      <c r="K613" s="160"/>
      <c r="L613" s="165" t="s">
        <v>34</v>
      </c>
    </row>
    <row r="614" spans="2:12" ht="24.75" customHeight="1" thickBot="1" x14ac:dyDescent="0.3">
      <c r="B614" s="159"/>
      <c r="C614" s="161"/>
      <c r="D614" s="75" t="s">
        <v>220</v>
      </c>
      <c r="E614" s="163"/>
      <c r="F614" s="64">
        <f t="shared" si="139"/>
        <v>82</v>
      </c>
      <c r="G614" s="65">
        <v>42.6</v>
      </c>
      <c r="H614" s="65">
        <v>31.2</v>
      </c>
      <c r="I614" s="65">
        <v>8.1999999999999993</v>
      </c>
      <c r="J614" s="65">
        <v>0</v>
      </c>
      <c r="K614" s="161"/>
      <c r="L614" s="166"/>
    </row>
    <row r="615" spans="2:12" ht="30.75" customHeight="1" thickBot="1" x14ac:dyDescent="0.3">
      <c r="B615" s="159"/>
      <c r="C615" s="161"/>
      <c r="D615" s="75" t="s">
        <v>452</v>
      </c>
      <c r="E615" s="163"/>
      <c r="F615" s="64">
        <f t="shared" si="139"/>
        <v>76.3</v>
      </c>
      <c r="G615" s="65">
        <v>42.6</v>
      </c>
      <c r="H615" s="65">
        <v>31.2</v>
      </c>
      <c r="I615" s="65">
        <v>2.5</v>
      </c>
      <c r="J615" s="65">
        <v>0</v>
      </c>
      <c r="K615" s="161"/>
      <c r="L615" s="166"/>
    </row>
    <row r="616" spans="2:12" ht="39.75" customHeight="1" thickBot="1" x14ac:dyDescent="0.3">
      <c r="B616" s="159"/>
      <c r="C616" s="161"/>
      <c r="D616" s="75" t="s">
        <v>453</v>
      </c>
      <c r="E616" s="164"/>
      <c r="F616" s="64">
        <f t="shared" si="139"/>
        <v>59.900000000000006</v>
      </c>
      <c r="G616" s="65">
        <v>33.1</v>
      </c>
      <c r="H616" s="65">
        <v>24.3</v>
      </c>
      <c r="I616" s="65">
        <v>2.5</v>
      </c>
      <c r="J616" s="65">
        <v>0</v>
      </c>
      <c r="K616" s="161"/>
      <c r="L616" s="166"/>
    </row>
    <row r="617" spans="2:12" ht="38.25" customHeight="1" thickBot="1" x14ac:dyDescent="0.3">
      <c r="B617" s="158" t="s">
        <v>420</v>
      </c>
      <c r="C617" s="160" t="s">
        <v>355</v>
      </c>
      <c r="D617" s="75" t="s">
        <v>219</v>
      </c>
      <c r="E617" s="162"/>
      <c r="F617" s="64">
        <f t="shared" si="139"/>
        <v>238.9</v>
      </c>
      <c r="G617" s="65">
        <v>41.9</v>
      </c>
      <c r="H617" s="65">
        <v>197</v>
      </c>
      <c r="I617" s="65">
        <v>0</v>
      </c>
      <c r="J617" s="65">
        <v>0</v>
      </c>
      <c r="K617" s="160"/>
      <c r="L617" s="165" t="s">
        <v>34</v>
      </c>
    </row>
    <row r="618" spans="2:12" ht="55.5" customHeight="1" thickBot="1" x14ac:dyDescent="0.3">
      <c r="B618" s="159"/>
      <c r="C618" s="161"/>
      <c r="D618" s="75" t="s">
        <v>220</v>
      </c>
      <c r="E618" s="163"/>
      <c r="F618" s="64">
        <f t="shared" si="139"/>
        <v>87.7</v>
      </c>
      <c r="G618" s="65">
        <v>41.2</v>
      </c>
      <c r="H618" s="66">
        <v>43.2</v>
      </c>
      <c r="I618" s="65">
        <v>3.3</v>
      </c>
      <c r="J618" s="65">
        <v>0</v>
      </c>
      <c r="K618" s="161"/>
      <c r="L618" s="166"/>
    </row>
    <row r="619" spans="2:12" ht="47.25" customHeight="1" thickBot="1" x14ac:dyDescent="0.3">
      <c r="B619" s="159"/>
      <c r="C619" s="161"/>
      <c r="D619" s="75" t="s">
        <v>452</v>
      </c>
      <c r="E619" s="163"/>
      <c r="F619" s="64">
        <f t="shared" si="139"/>
        <v>12.9</v>
      </c>
      <c r="G619" s="65">
        <v>9</v>
      </c>
      <c r="H619" s="65">
        <v>3.9</v>
      </c>
      <c r="I619" s="65">
        <v>0</v>
      </c>
      <c r="J619" s="65">
        <v>0</v>
      </c>
      <c r="K619" s="161"/>
      <c r="L619" s="166"/>
    </row>
    <row r="620" spans="2:12" ht="47.25" customHeight="1" thickBot="1" x14ac:dyDescent="0.3">
      <c r="B620" s="159"/>
      <c r="C620" s="161"/>
      <c r="D620" s="75" t="s">
        <v>453</v>
      </c>
      <c r="E620" s="164"/>
      <c r="F620" s="64">
        <f t="shared" si="139"/>
        <v>12.9</v>
      </c>
      <c r="G620" s="65">
        <v>9</v>
      </c>
      <c r="H620" s="65">
        <v>3.9</v>
      </c>
      <c r="I620" s="65">
        <v>0</v>
      </c>
      <c r="J620" s="65">
        <v>0</v>
      </c>
      <c r="K620" s="161"/>
      <c r="L620" s="166"/>
    </row>
    <row r="621" spans="2:12" ht="27.75" customHeight="1" thickBot="1" x14ac:dyDescent="0.3">
      <c r="B621" s="158" t="s">
        <v>421</v>
      </c>
      <c r="C621" s="160" t="s">
        <v>166</v>
      </c>
      <c r="D621" s="75" t="s">
        <v>219</v>
      </c>
      <c r="E621" s="162"/>
      <c r="F621" s="64">
        <f t="shared" si="139"/>
        <v>4</v>
      </c>
      <c r="G621" s="65">
        <v>0</v>
      </c>
      <c r="H621" s="65">
        <v>4</v>
      </c>
      <c r="I621" s="65">
        <v>0</v>
      </c>
      <c r="J621" s="65">
        <v>0</v>
      </c>
      <c r="K621" s="160"/>
      <c r="L621" s="165" t="s">
        <v>34</v>
      </c>
    </row>
    <row r="622" spans="2:12" ht="24.75" customHeight="1" thickBot="1" x14ac:dyDescent="0.3">
      <c r="B622" s="159"/>
      <c r="C622" s="161"/>
      <c r="D622" s="75" t="s">
        <v>220</v>
      </c>
      <c r="E622" s="163"/>
      <c r="F622" s="64">
        <f t="shared" si="139"/>
        <v>1.9000000000000001</v>
      </c>
      <c r="G622" s="65">
        <v>0.8</v>
      </c>
      <c r="H622" s="66">
        <v>1</v>
      </c>
      <c r="I622" s="65">
        <v>0.1</v>
      </c>
      <c r="J622" s="65">
        <v>0</v>
      </c>
      <c r="K622" s="161"/>
      <c r="L622" s="166"/>
    </row>
    <row r="623" spans="2:12" ht="33.75" customHeight="1" thickBot="1" x14ac:dyDescent="0.3">
      <c r="B623" s="159"/>
      <c r="C623" s="161"/>
      <c r="D623" s="75" t="s">
        <v>452</v>
      </c>
      <c r="E623" s="163"/>
      <c r="F623" s="64">
        <f t="shared" si="139"/>
        <v>1.8</v>
      </c>
      <c r="G623" s="65">
        <v>0.8</v>
      </c>
      <c r="H623" s="65">
        <v>1</v>
      </c>
      <c r="I623" s="65">
        <v>0</v>
      </c>
      <c r="J623" s="65">
        <v>0</v>
      </c>
      <c r="K623" s="161"/>
      <c r="L623" s="166"/>
    </row>
    <row r="624" spans="2:12" ht="44.25" customHeight="1" thickBot="1" x14ac:dyDescent="0.3">
      <c r="B624" s="159"/>
      <c r="C624" s="161"/>
      <c r="D624" s="75" t="s">
        <v>453</v>
      </c>
      <c r="E624" s="164"/>
      <c r="F624" s="64">
        <f t="shared" si="139"/>
        <v>0</v>
      </c>
      <c r="G624" s="65">
        <v>0</v>
      </c>
      <c r="H624" s="65">
        <v>0</v>
      </c>
      <c r="I624" s="65">
        <v>0</v>
      </c>
      <c r="J624" s="65">
        <v>0</v>
      </c>
      <c r="K624" s="161"/>
      <c r="L624" s="166"/>
    </row>
    <row r="625" spans="2:12" ht="32.25" customHeight="1" thickBot="1" x14ac:dyDescent="0.3">
      <c r="B625" s="158" t="s">
        <v>422</v>
      </c>
      <c r="C625" s="190" t="s">
        <v>171</v>
      </c>
      <c r="D625" s="15" t="s">
        <v>219</v>
      </c>
      <c r="E625" s="211"/>
      <c r="F625" s="64">
        <f>G625+H625+I625+J625</f>
        <v>13.301599999999999</v>
      </c>
      <c r="G625" s="67">
        <v>9</v>
      </c>
      <c r="H625" s="67">
        <v>3.8571</v>
      </c>
      <c r="I625" s="67">
        <v>0.44450000000000001</v>
      </c>
      <c r="J625" s="67">
        <v>0</v>
      </c>
      <c r="K625" s="194" t="s">
        <v>509</v>
      </c>
      <c r="L625" s="194" t="s">
        <v>501</v>
      </c>
    </row>
    <row r="626" spans="2:12" ht="27.75" customHeight="1" thickBot="1" x14ac:dyDescent="0.3">
      <c r="B626" s="159"/>
      <c r="C626" s="190"/>
      <c r="D626" s="15" t="s">
        <v>220</v>
      </c>
      <c r="E626" s="156"/>
      <c r="F626" s="64">
        <f t="shared" ref="F626:F628" si="141">G626+H626+I626+J626</f>
        <v>13.301599999999999</v>
      </c>
      <c r="G626" s="67">
        <v>9</v>
      </c>
      <c r="H626" s="67">
        <v>3.8571</v>
      </c>
      <c r="I626" s="67">
        <v>0.44450000000000001</v>
      </c>
      <c r="J626" s="67">
        <v>0</v>
      </c>
      <c r="K626" s="252"/>
      <c r="L626" s="194"/>
    </row>
    <row r="627" spans="2:12" ht="34.5" customHeight="1" thickBot="1" x14ac:dyDescent="0.3">
      <c r="B627" s="159"/>
      <c r="C627" s="190"/>
      <c r="D627" s="15" t="s">
        <v>456</v>
      </c>
      <c r="E627" s="156"/>
      <c r="F627" s="64">
        <f t="shared" si="141"/>
        <v>12.9071</v>
      </c>
      <c r="G627" s="67">
        <v>9</v>
      </c>
      <c r="H627" s="67">
        <v>3.8571</v>
      </c>
      <c r="I627" s="67">
        <v>0.05</v>
      </c>
      <c r="J627" s="67">
        <v>0</v>
      </c>
      <c r="K627" s="252"/>
      <c r="L627" s="194"/>
    </row>
    <row r="628" spans="2:12" ht="39.75" customHeight="1" thickBot="1" x14ac:dyDescent="0.3">
      <c r="B628" s="159"/>
      <c r="C628" s="190"/>
      <c r="D628" s="15" t="s">
        <v>457</v>
      </c>
      <c r="E628" s="157"/>
      <c r="F628" s="64">
        <f t="shared" si="141"/>
        <v>6.5985999999999994</v>
      </c>
      <c r="G628" s="67">
        <v>5.5011999999999999</v>
      </c>
      <c r="H628" s="67">
        <v>1.0973999999999999</v>
      </c>
      <c r="I628" s="67">
        <v>0</v>
      </c>
      <c r="J628" s="67">
        <v>0</v>
      </c>
      <c r="K628" s="252"/>
      <c r="L628" s="194"/>
    </row>
    <row r="629" spans="2:12" ht="27" customHeight="1" thickBot="1" x14ac:dyDescent="0.3">
      <c r="B629" s="158" t="s">
        <v>423</v>
      </c>
      <c r="C629" s="190" t="s">
        <v>323</v>
      </c>
      <c r="D629" s="15" t="s">
        <v>219</v>
      </c>
      <c r="E629" s="211"/>
      <c r="F629" s="64">
        <f>G629+H629+I629+J629</f>
        <v>38.940899999999999</v>
      </c>
      <c r="G629" s="67">
        <v>33.369399999999999</v>
      </c>
      <c r="H629" s="67">
        <v>5.5715000000000003</v>
      </c>
      <c r="I629" s="67">
        <v>0</v>
      </c>
      <c r="J629" s="67">
        <v>0</v>
      </c>
      <c r="K629" s="194" t="s">
        <v>510</v>
      </c>
      <c r="L629" s="194" t="s">
        <v>503</v>
      </c>
    </row>
    <row r="630" spans="2:12" ht="29.25" customHeight="1" thickBot="1" x14ac:dyDescent="0.3">
      <c r="B630" s="159"/>
      <c r="C630" s="190"/>
      <c r="D630" s="15" t="s">
        <v>220</v>
      </c>
      <c r="E630" s="156"/>
      <c r="F630" s="64">
        <f t="shared" ref="F630:F632" si="142">G630+H630+I630+J630</f>
        <v>38.940899999999999</v>
      </c>
      <c r="G630" s="67">
        <v>33.369399999999999</v>
      </c>
      <c r="H630" s="67">
        <v>5.5715000000000003</v>
      </c>
      <c r="I630" s="67">
        <v>0</v>
      </c>
      <c r="J630" s="67">
        <v>0</v>
      </c>
      <c r="K630" s="252"/>
      <c r="L630" s="194"/>
    </row>
    <row r="631" spans="2:12" ht="32.25" customHeight="1" thickBot="1" x14ac:dyDescent="0.3">
      <c r="B631" s="159"/>
      <c r="C631" s="190"/>
      <c r="D631" s="15" t="s">
        <v>456</v>
      </c>
      <c r="E631" s="156"/>
      <c r="F631" s="64">
        <f t="shared" si="142"/>
        <v>38.940899999999999</v>
      </c>
      <c r="G631" s="67">
        <v>17.2654</v>
      </c>
      <c r="H631" s="67">
        <v>21.6755</v>
      </c>
      <c r="I631" s="67">
        <v>0</v>
      </c>
      <c r="J631" s="67">
        <v>0</v>
      </c>
      <c r="K631" s="252"/>
      <c r="L631" s="194"/>
    </row>
    <row r="632" spans="2:12" ht="39.75" customHeight="1" thickBot="1" x14ac:dyDescent="0.3">
      <c r="B632" s="159"/>
      <c r="C632" s="190"/>
      <c r="D632" s="15" t="s">
        <v>457</v>
      </c>
      <c r="E632" s="157"/>
      <c r="F632" s="64">
        <f t="shared" si="142"/>
        <v>38.940899999999999</v>
      </c>
      <c r="G632" s="67">
        <v>17.2654</v>
      </c>
      <c r="H632" s="67">
        <v>21.6755</v>
      </c>
      <c r="I632" s="67">
        <v>0</v>
      </c>
      <c r="J632" s="67">
        <v>0</v>
      </c>
      <c r="K632" s="252"/>
      <c r="L632" s="194"/>
    </row>
    <row r="633" spans="2:12" ht="30" customHeight="1" thickBot="1" x14ac:dyDescent="0.3">
      <c r="B633" s="158" t="s">
        <v>424</v>
      </c>
      <c r="C633" s="190" t="s">
        <v>324</v>
      </c>
      <c r="D633" s="15" t="s">
        <v>219</v>
      </c>
      <c r="E633" s="211"/>
      <c r="F633" s="64">
        <f>G633+H633+I633+J633</f>
        <v>61.503099999999996</v>
      </c>
      <c r="G633" s="67">
        <v>30.3569</v>
      </c>
      <c r="H633" s="67">
        <v>28.314699999999998</v>
      </c>
      <c r="I633" s="67">
        <v>2.8315000000000001</v>
      </c>
      <c r="J633" s="67">
        <v>0</v>
      </c>
      <c r="K633" s="194" t="s">
        <v>308</v>
      </c>
      <c r="L633" s="194" t="s">
        <v>43</v>
      </c>
    </row>
    <row r="634" spans="2:12" ht="29.25" customHeight="1" thickBot="1" x14ac:dyDescent="0.3">
      <c r="B634" s="159"/>
      <c r="C634" s="190"/>
      <c r="D634" s="15" t="s">
        <v>220</v>
      </c>
      <c r="E634" s="156"/>
      <c r="F634" s="64">
        <f t="shared" ref="F634:F640" si="143">G634+H634+I634+J634</f>
        <v>61.503099999999996</v>
      </c>
      <c r="G634" s="67">
        <v>30.3569</v>
      </c>
      <c r="H634" s="67">
        <v>28.314699999999998</v>
      </c>
      <c r="I634" s="67">
        <v>2.8315000000000001</v>
      </c>
      <c r="J634" s="67">
        <v>0</v>
      </c>
      <c r="K634" s="252"/>
      <c r="L634" s="194"/>
    </row>
    <row r="635" spans="2:12" ht="30.75" customHeight="1" thickBot="1" x14ac:dyDescent="0.3">
      <c r="B635" s="159"/>
      <c r="C635" s="190"/>
      <c r="D635" s="15" t="s">
        <v>456</v>
      </c>
      <c r="E635" s="156"/>
      <c r="F635" s="64">
        <f t="shared" si="143"/>
        <v>0</v>
      </c>
      <c r="G635" s="67">
        <v>0</v>
      </c>
      <c r="H635" s="67">
        <v>0</v>
      </c>
      <c r="I635" s="67">
        <v>0</v>
      </c>
      <c r="J635" s="67">
        <v>0</v>
      </c>
      <c r="K635" s="252"/>
      <c r="L635" s="194"/>
    </row>
    <row r="636" spans="2:12" ht="39.75" customHeight="1" thickBot="1" x14ac:dyDescent="0.3">
      <c r="B636" s="159"/>
      <c r="C636" s="190"/>
      <c r="D636" s="15" t="s">
        <v>457</v>
      </c>
      <c r="E636" s="157"/>
      <c r="F636" s="64">
        <f t="shared" si="143"/>
        <v>0</v>
      </c>
      <c r="G636" s="67">
        <v>0</v>
      </c>
      <c r="H636" s="67">
        <v>0</v>
      </c>
      <c r="I636" s="67">
        <v>0</v>
      </c>
      <c r="J636" s="67">
        <v>0</v>
      </c>
      <c r="K636" s="252"/>
      <c r="L636" s="194"/>
    </row>
    <row r="637" spans="2:12" ht="26.25" customHeight="1" thickBot="1" x14ac:dyDescent="0.3">
      <c r="B637" s="167" t="s">
        <v>536</v>
      </c>
      <c r="C637" s="169" t="s">
        <v>542</v>
      </c>
      <c r="D637" s="132" t="s">
        <v>219</v>
      </c>
      <c r="E637" s="171"/>
      <c r="F637" s="77">
        <f t="shared" si="143"/>
        <v>388.42200000000003</v>
      </c>
      <c r="G637" s="80">
        <f>G641+G645+G649+G653</f>
        <v>0</v>
      </c>
      <c r="H637" s="80">
        <f>H641+H645+H649+H653</f>
        <v>388.42200000000003</v>
      </c>
      <c r="I637" s="80">
        <f>I641+I645+I649+I653</f>
        <v>0</v>
      </c>
      <c r="J637" s="80">
        <f>J641+J645+J649+J653</f>
        <v>0</v>
      </c>
      <c r="K637" s="169"/>
      <c r="L637" s="174" t="s">
        <v>537</v>
      </c>
    </row>
    <row r="638" spans="2:12" ht="27.75" customHeight="1" thickBot="1" x14ac:dyDescent="0.3">
      <c r="B638" s="168"/>
      <c r="C638" s="170"/>
      <c r="D638" s="132" t="s">
        <v>220</v>
      </c>
      <c r="E638" s="172"/>
      <c r="F638" s="77">
        <f t="shared" si="143"/>
        <v>378.02100000000007</v>
      </c>
      <c r="G638" s="80">
        <f t="shared" ref="G638:J640" si="144">G642+G646+G650+G654</f>
        <v>0</v>
      </c>
      <c r="H638" s="80">
        <f t="shared" si="144"/>
        <v>378.02100000000007</v>
      </c>
      <c r="I638" s="80">
        <f t="shared" si="144"/>
        <v>0</v>
      </c>
      <c r="J638" s="80">
        <f t="shared" si="144"/>
        <v>0</v>
      </c>
      <c r="K638" s="170"/>
      <c r="L638" s="175"/>
    </row>
    <row r="639" spans="2:12" ht="31.5" customHeight="1" thickBot="1" x14ac:dyDescent="0.3">
      <c r="B639" s="168"/>
      <c r="C639" s="170"/>
      <c r="D639" s="132" t="s">
        <v>452</v>
      </c>
      <c r="E639" s="172"/>
      <c r="F639" s="77">
        <f t="shared" si="143"/>
        <v>216.863</v>
      </c>
      <c r="G639" s="80">
        <f t="shared" si="144"/>
        <v>0</v>
      </c>
      <c r="H639" s="80">
        <f t="shared" si="144"/>
        <v>216.863</v>
      </c>
      <c r="I639" s="80">
        <f t="shared" si="144"/>
        <v>0</v>
      </c>
      <c r="J639" s="80">
        <f t="shared" si="144"/>
        <v>0</v>
      </c>
      <c r="K639" s="170"/>
      <c r="L639" s="175"/>
    </row>
    <row r="640" spans="2:12" ht="39.75" customHeight="1" thickBot="1" x14ac:dyDescent="0.3">
      <c r="B640" s="168"/>
      <c r="C640" s="170"/>
      <c r="D640" s="132" t="s">
        <v>453</v>
      </c>
      <c r="E640" s="173"/>
      <c r="F640" s="77">
        <f t="shared" si="143"/>
        <v>216.673</v>
      </c>
      <c r="G640" s="80">
        <f t="shared" si="144"/>
        <v>0</v>
      </c>
      <c r="H640" s="80">
        <f t="shared" si="144"/>
        <v>216.673</v>
      </c>
      <c r="I640" s="80">
        <f t="shared" si="144"/>
        <v>0</v>
      </c>
      <c r="J640" s="80">
        <f t="shared" si="144"/>
        <v>0</v>
      </c>
      <c r="K640" s="170"/>
      <c r="L640" s="175"/>
    </row>
    <row r="641" spans="2:12" ht="29.25" customHeight="1" thickBot="1" x14ac:dyDescent="0.3">
      <c r="B641" s="158" t="s">
        <v>538</v>
      </c>
      <c r="C641" s="160" t="s">
        <v>543</v>
      </c>
      <c r="D641" s="131" t="s">
        <v>219</v>
      </c>
      <c r="E641" s="162"/>
      <c r="F641" s="64">
        <f t="shared" ref="F641:F656" si="145">G641+H641+I641+J641</f>
        <v>86.034999999999997</v>
      </c>
      <c r="G641" s="65">
        <v>0</v>
      </c>
      <c r="H641" s="65">
        <v>86.034999999999997</v>
      </c>
      <c r="I641" s="65">
        <v>0</v>
      </c>
      <c r="J641" s="65">
        <v>0</v>
      </c>
      <c r="K641" s="160"/>
      <c r="L641" s="165" t="s">
        <v>537</v>
      </c>
    </row>
    <row r="642" spans="2:12" ht="29.25" customHeight="1" thickBot="1" x14ac:dyDescent="0.3">
      <c r="B642" s="159"/>
      <c r="C642" s="161"/>
      <c r="D642" s="131" t="s">
        <v>220</v>
      </c>
      <c r="E642" s="163"/>
      <c r="F642" s="64">
        <f t="shared" si="145"/>
        <v>74.066000000000003</v>
      </c>
      <c r="G642" s="65">
        <v>0</v>
      </c>
      <c r="H642" s="66">
        <v>74.066000000000003</v>
      </c>
      <c r="I642" s="65">
        <v>0</v>
      </c>
      <c r="J642" s="65">
        <v>0</v>
      </c>
      <c r="K642" s="161"/>
      <c r="L642" s="166"/>
    </row>
    <row r="643" spans="2:12" ht="33.75" customHeight="1" thickBot="1" x14ac:dyDescent="0.3">
      <c r="B643" s="159"/>
      <c r="C643" s="161"/>
      <c r="D643" s="131" t="s">
        <v>452</v>
      </c>
      <c r="E643" s="163"/>
      <c r="F643" s="64">
        <f t="shared" si="145"/>
        <v>33.9</v>
      </c>
      <c r="G643" s="65">
        <v>0</v>
      </c>
      <c r="H643" s="65">
        <v>33.9</v>
      </c>
      <c r="I643" s="65">
        <v>0</v>
      </c>
      <c r="J643" s="65">
        <v>0</v>
      </c>
      <c r="K643" s="161"/>
      <c r="L643" s="166"/>
    </row>
    <row r="644" spans="2:12" ht="39.75" customHeight="1" thickBot="1" x14ac:dyDescent="0.3">
      <c r="B644" s="159"/>
      <c r="C644" s="161"/>
      <c r="D644" s="131" t="s">
        <v>453</v>
      </c>
      <c r="E644" s="164"/>
      <c r="F644" s="64">
        <f t="shared" si="145"/>
        <v>33.71</v>
      </c>
      <c r="G644" s="65">
        <v>0</v>
      </c>
      <c r="H644" s="65">
        <v>33.71</v>
      </c>
      <c r="I644" s="65">
        <v>0</v>
      </c>
      <c r="J644" s="65">
        <v>0</v>
      </c>
      <c r="K644" s="161"/>
      <c r="L644" s="166"/>
    </row>
    <row r="645" spans="2:12" ht="27.75" customHeight="1" thickBot="1" x14ac:dyDescent="0.3">
      <c r="B645" s="158" t="s">
        <v>539</v>
      </c>
      <c r="C645" s="160" t="s">
        <v>544</v>
      </c>
      <c r="D645" s="131" t="s">
        <v>219</v>
      </c>
      <c r="E645" s="162"/>
      <c r="F645" s="64">
        <f t="shared" si="145"/>
        <v>276.23899999999998</v>
      </c>
      <c r="G645" s="65">
        <v>0</v>
      </c>
      <c r="H645" s="65">
        <v>276.23899999999998</v>
      </c>
      <c r="I645" s="65">
        <v>0</v>
      </c>
      <c r="J645" s="65">
        <v>0</v>
      </c>
      <c r="K645" s="160"/>
      <c r="L645" s="165" t="s">
        <v>537</v>
      </c>
    </row>
    <row r="646" spans="2:12" ht="26.25" customHeight="1" thickBot="1" x14ac:dyDescent="0.3">
      <c r="B646" s="159"/>
      <c r="C646" s="161"/>
      <c r="D646" s="131" t="s">
        <v>220</v>
      </c>
      <c r="E646" s="163"/>
      <c r="F646" s="64">
        <f t="shared" si="145"/>
        <v>277.80700000000002</v>
      </c>
      <c r="G646" s="65">
        <v>0</v>
      </c>
      <c r="H646" s="66">
        <v>277.80700000000002</v>
      </c>
      <c r="I646" s="65">
        <v>0</v>
      </c>
      <c r="J646" s="65">
        <v>0</v>
      </c>
      <c r="K646" s="161"/>
      <c r="L646" s="166"/>
    </row>
    <row r="647" spans="2:12" ht="29.25" customHeight="1" thickBot="1" x14ac:dyDescent="0.3">
      <c r="B647" s="159"/>
      <c r="C647" s="161"/>
      <c r="D647" s="131" t="s">
        <v>452</v>
      </c>
      <c r="E647" s="163"/>
      <c r="F647" s="64">
        <f t="shared" si="145"/>
        <v>167.47399999999999</v>
      </c>
      <c r="G647" s="65">
        <v>0</v>
      </c>
      <c r="H647" s="65">
        <v>167.47399999999999</v>
      </c>
      <c r="I647" s="65">
        <v>0</v>
      </c>
      <c r="J647" s="65">
        <v>0</v>
      </c>
      <c r="K647" s="161"/>
      <c r="L647" s="166"/>
    </row>
    <row r="648" spans="2:12" ht="39.75" customHeight="1" thickBot="1" x14ac:dyDescent="0.3">
      <c r="B648" s="159"/>
      <c r="C648" s="161"/>
      <c r="D648" s="131" t="s">
        <v>453</v>
      </c>
      <c r="E648" s="164"/>
      <c r="F648" s="64">
        <f t="shared" si="145"/>
        <v>167.47399999999999</v>
      </c>
      <c r="G648" s="65">
        <v>0</v>
      </c>
      <c r="H648" s="65">
        <v>167.47399999999999</v>
      </c>
      <c r="I648" s="65">
        <v>0</v>
      </c>
      <c r="J648" s="65">
        <v>0</v>
      </c>
      <c r="K648" s="161"/>
      <c r="L648" s="166"/>
    </row>
    <row r="649" spans="2:12" ht="25.5" customHeight="1" thickBot="1" x14ac:dyDescent="0.3">
      <c r="B649" s="158" t="s">
        <v>540</v>
      </c>
      <c r="C649" s="160" t="s">
        <v>545</v>
      </c>
      <c r="D649" s="131" t="s">
        <v>219</v>
      </c>
      <c r="E649" s="162"/>
      <c r="F649" s="64">
        <f t="shared" si="145"/>
        <v>6.61</v>
      </c>
      <c r="G649" s="65">
        <v>0</v>
      </c>
      <c r="H649" s="65">
        <v>6.61</v>
      </c>
      <c r="I649" s="65">
        <v>0</v>
      </c>
      <c r="J649" s="65">
        <v>0</v>
      </c>
      <c r="K649" s="160"/>
      <c r="L649" s="165" t="s">
        <v>537</v>
      </c>
    </row>
    <row r="650" spans="2:12" ht="30" customHeight="1" thickBot="1" x14ac:dyDescent="0.3">
      <c r="B650" s="159"/>
      <c r="C650" s="161"/>
      <c r="D650" s="131" t="s">
        <v>220</v>
      </c>
      <c r="E650" s="163"/>
      <c r="F650" s="64">
        <f t="shared" si="145"/>
        <v>6.61</v>
      </c>
      <c r="G650" s="65">
        <v>0</v>
      </c>
      <c r="H650" s="66">
        <v>6.61</v>
      </c>
      <c r="I650" s="65">
        <v>0</v>
      </c>
      <c r="J650" s="65">
        <v>0</v>
      </c>
      <c r="K650" s="161"/>
      <c r="L650" s="166"/>
    </row>
    <row r="651" spans="2:12" ht="36.75" customHeight="1" thickBot="1" x14ac:dyDescent="0.3">
      <c r="B651" s="159"/>
      <c r="C651" s="161"/>
      <c r="D651" s="131" t="s">
        <v>452</v>
      </c>
      <c r="E651" s="163"/>
      <c r="F651" s="64">
        <f t="shared" si="145"/>
        <v>5.7990000000000004</v>
      </c>
      <c r="G651" s="65">
        <v>0</v>
      </c>
      <c r="H651" s="65">
        <v>5.7990000000000004</v>
      </c>
      <c r="I651" s="65">
        <v>0</v>
      </c>
      <c r="J651" s="65">
        <v>0</v>
      </c>
      <c r="K651" s="161"/>
      <c r="L651" s="166"/>
    </row>
    <row r="652" spans="2:12" ht="39.75" customHeight="1" thickBot="1" x14ac:dyDescent="0.3">
      <c r="B652" s="159"/>
      <c r="C652" s="161"/>
      <c r="D652" s="131" t="s">
        <v>453</v>
      </c>
      <c r="E652" s="164"/>
      <c r="F652" s="64">
        <f t="shared" si="145"/>
        <v>5.7990000000000004</v>
      </c>
      <c r="G652" s="65">
        <v>0</v>
      </c>
      <c r="H652" s="65">
        <v>5.7990000000000004</v>
      </c>
      <c r="I652" s="65">
        <v>0</v>
      </c>
      <c r="J652" s="65">
        <v>0</v>
      </c>
      <c r="K652" s="161"/>
      <c r="L652" s="166"/>
    </row>
    <row r="653" spans="2:12" ht="27.75" customHeight="1" thickBot="1" x14ac:dyDescent="0.3">
      <c r="B653" s="158" t="s">
        <v>541</v>
      </c>
      <c r="C653" s="160" t="s">
        <v>546</v>
      </c>
      <c r="D653" s="131" t="s">
        <v>219</v>
      </c>
      <c r="E653" s="162"/>
      <c r="F653" s="64">
        <f t="shared" si="145"/>
        <v>19.538</v>
      </c>
      <c r="G653" s="65">
        <v>0</v>
      </c>
      <c r="H653" s="65">
        <v>19.538</v>
      </c>
      <c r="I653" s="65">
        <v>0</v>
      </c>
      <c r="J653" s="65">
        <v>0</v>
      </c>
      <c r="K653" s="160"/>
      <c r="L653" s="165" t="s">
        <v>537</v>
      </c>
    </row>
    <row r="654" spans="2:12" ht="31.5" customHeight="1" thickBot="1" x14ac:dyDescent="0.3">
      <c r="B654" s="159"/>
      <c r="C654" s="161"/>
      <c r="D654" s="131" t="s">
        <v>220</v>
      </c>
      <c r="E654" s="163"/>
      <c r="F654" s="64">
        <f t="shared" si="145"/>
        <v>19.538</v>
      </c>
      <c r="G654" s="65">
        <v>0</v>
      </c>
      <c r="H654" s="66">
        <v>19.538</v>
      </c>
      <c r="I654" s="65">
        <v>0</v>
      </c>
      <c r="J654" s="65">
        <v>0</v>
      </c>
      <c r="K654" s="161"/>
      <c r="L654" s="166"/>
    </row>
    <row r="655" spans="2:12" ht="27.75" customHeight="1" thickBot="1" x14ac:dyDescent="0.3">
      <c r="B655" s="159"/>
      <c r="C655" s="161"/>
      <c r="D655" s="131" t="s">
        <v>452</v>
      </c>
      <c r="E655" s="163"/>
      <c r="F655" s="64">
        <f t="shared" si="145"/>
        <v>9.69</v>
      </c>
      <c r="G655" s="65">
        <v>0</v>
      </c>
      <c r="H655" s="65">
        <v>9.69</v>
      </c>
      <c r="I655" s="65">
        <v>0</v>
      </c>
      <c r="J655" s="65">
        <v>0</v>
      </c>
      <c r="K655" s="161"/>
      <c r="L655" s="166"/>
    </row>
    <row r="656" spans="2:12" ht="39.75" customHeight="1" thickBot="1" x14ac:dyDescent="0.3">
      <c r="B656" s="159"/>
      <c r="C656" s="161"/>
      <c r="D656" s="131" t="s">
        <v>453</v>
      </c>
      <c r="E656" s="164"/>
      <c r="F656" s="64">
        <f t="shared" si="145"/>
        <v>9.69</v>
      </c>
      <c r="G656" s="65">
        <v>0</v>
      </c>
      <c r="H656" s="65">
        <v>9.69</v>
      </c>
      <c r="I656" s="65">
        <v>0</v>
      </c>
      <c r="J656" s="65">
        <v>0</v>
      </c>
      <c r="K656" s="161"/>
      <c r="L656" s="166"/>
    </row>
    <row r="657" spans="2:12" ht="30" customHeight="1" thickBot="1" x14ac:dyDescent="0.3">
      <c r="B657" s="269">
        <v>16</v>
      </c>
      <c r="C657" s="216" t="s">
        <v>129</v>
      </c>
      <c r="D657" s="116" t="s">
        <v>219</v>
      </c>
      <c r="E657" s="117"/>
      <c r="F657" s="108">
        <f>G657+H657+I657+J657</f>
        <v>26.03246</v>
      </c>
      <c r="G657" s="108">
        <f>G661</f>
        <v>26.03246</v>
      </c>
      <c r="H657" s="108">
        <f>H661</f>
        <v>0</v>
      </c>
      <c r="I657" s="108">
        <f>I661</f>
        <v>0</v>
      </c>
      <c r="J657" s="108">
        <f>J661</f>
        <v>0</v>
      </c>
      <c r="K657" s="320"/>
      <c r="L657" s="235"/>
    </row>
    <row r="658" spans="2:12" ht="25.5" customHeight="1" thickBot="1" x14ac:dyDescent="0.3">
      <c r="B658" s="270"/>
      <c r="C658" s="236"/>
      <c r="D658" s="116" t="s">
        <v>220</v>
      </c>
      <c r="E658" s="117"/>
      <c r="F658" s="108">
        <f t="shared" ref="F658:F660" si="146">G658+H658+I658+J658</f>
        <v>5.5936163499999996</v>
      </c>
      <c r="G658" s="108">
        <f t="shared" ref="G658:J660" si="147">G662</f>
        <v>5.5936163499999996</v>
      </c>
      <c r="H658" s="108">
        <f t="shared" si="147"/>
        <v>0</v>
      </c>
      <c r="I658" s="108">
        <f t="shared" si="147"/>
        <v>0</v>
      </c>
      <c r="J658" s="108">
        <f t="shared" si="147"/>
        <v>0</v>
      </c>
      <c r="K658" s="321"/>
      <c r="L658" s="235"/>
    </row>
    <row r="659" spans="2:12" ht="28.5" customHeight="1" thickBot="1" x14ac:dyDescent="0.3">
      <c r="B659" s="270"/>
      <c r="C659" s="236"/>
      <c r="D659" s="116" t="s">
        <v>454</v>
      </c>
      <c r="E659" s="117"/>
      <c r="F659" s="108">
        <f t="shared" si="146"/>
        <v>5.5936163499999996</v>
      </c>
      <c r="G659" s="108">
        <f t="shared" si="147"/>
        <v>5.5936163499999996</v>
      </c>
      <c r="H659" s="108">
        <f t="shared" si="147"/>
        <v>0</v>
      </c>
      <c r="I659" s="108">
        <f t="shared" si="147"/>
        <v>0</v>
      </c>
      <c r="J659" s="108">
        <f t="shared" si="147"/>
        <v>0</v>
      </c>
      <c r="K659" s="321"/>
      <c r="L659" s="235"/>
    </row>
    <row r="660" spans="2:12" ht="39.75" customHeight="1" thickBot="1" x14ac:dyDescent="0.3">
      <c r="B660" s="270"/>
      <c r="C660" s="237"/>
      <c r="D660" s="116" t="s">
        <v>455</v>
      </c>
      <c r="E660" s="117"/>
      <c r="F660" s="108">
        <f t="shared" si="146"/>
        <v>5.5936163499999996</v>
      </c>
      <c r="G660" s="108">
        <f t="shared" si="147"/>
        <v>5.5936163499999996</v>
      </c>
      <c r="H660" s="108">
        <f t="shared" si="147"/>
        <v>0</v>
      </c>
      <c r="I660" s="108">
        <f t="shared" si="147"/>
        <v>0</v>
      </c>
      <c r="J660" s="108">
        <f t="shared" si="147"/>
        <v>0</v>
      </c>
      <c r="K660" s="322"/>
      <c r="L660" s="235"/>
    </row>
    <row r="661" spans="2:12" ht="27" customHeight="1" thickBot="1" x14ac:dyDescent="0.3">
      <c r="B661" s="240" t="s">
        <v>107</v>
      </c>
      <c r="C661" s="238" t="s">
        <v>130</v>
      </c>
      <c r="D661" s="91" t="s">
        <v>219</v>
      </c>
      <c r="E661" s="234" t="s">
        <v>112</v>
      </c>
      <c r="F661" s="78">
        <f>G661+H661+I661+J661</f>
        <v>26.03246</v>
      </c>
      <c r="G661" s="86">
        <f>G665+G669+G673+G677+G681+G685+G689+G693+G697+G701+G705</f>
        <v>26.03246</v>
      </c>
      <c r="H661" s="86">
        <f t="shared" ref="H661:J661" si="148">H665+H669+H673+H677+H681+H685+H689+H693+H697+H701+H705</f>
        <v>0</v>
      </c>
      <c r="I661" s="86">
        <f t="shared" si="148"/>
        <v>0</v>
      </c>
      <c r="J661" s="86">
        <f t="shared" si="148"/>
        <v>0</v>
      </c>
      <c r="K661" s="155"/>
      <c r="L661" s="155" t="s">
        <v>333</v>
      </c>
    </row>
    <row r="662" spans="2:12" ht="27" customHeight="1" thickBot="1" x14ac:dyDescent="0.3">
      <c r="B662" s="241"/>
      <c r="C662" s="239"/>
      <c r="D662" s="91" t="s">
        <v>220</v>
      </c>
      <c r="E662" s="172"/>
      <c r="F662" s="78">
        <f t="shared" ref="F662:F664" si="149">G662+H662+I662+J662</f>
        <v>5.5936163499999996</v>
      </c>
      <c r="G662" s="86">
        <f t="shared" ref="G662:J664" si="150">G666+G670+G674+G678+G682+G686+G690+G694+G698+G702+G706</f>
        <v>5.5936163499999996</v>
      </c>
      <c r="H662" s="86">
        <f t="shared" si="150"/>
        <v>0</v>
      </c>
      <c r="I662" s="86">
        <f t="shared" si="150"/>
        <v>0</v>
      </c>
      <c r="J662" s="86">
        <f t="shared" si="150"/>
        <v>0</v>
      </c>
      <c r="K662" s="242"/>
      <c r="L662" s="244"/>
    </row>
    <row r="663" spans="2:12" ht="28.5" customHeight="1" thickBot="1" x14ac:dyDescent="0.3">
      <c r="B663" s="241"/>
      <c r="C663" s="239"/>
      <c r="D663" s="91" t="s">
        <v>454</v>
      </c>
      <c r="E663" s="172"/>
      <c r="F663" s="78">
        <f t="shared" si="149"/>
        <v>5.5936163499999996</v>
      </c>
      <c r="G663" s="86">
        <f t="shared" si="150"/>
        <v>5.5936163499999996</v>
      </c>
      <c r="H663" s="86">
        <f t="shared" si="150"/>
        <v>0</v>
      </c>
      <c r="I663" s="86">
        <f t="shared" si="150"/>
        <v>0</v>
      </c>
      <c r="J663" s="86">
        <f t="shared" si="150"/>
        <v>0</v>
      </c>
      <c r="K663" s="242"/>
      <c r="L663" s="244"/>
    </row>
    <row r="664" spans="2:12" ht="39.75" customHeight="1" thickBot="1" x14ac:dyDescent="0.3">
      <c r="B664" s="241"/>
      <c r="C664" s="239"/>
      <c r="D664" s="91" t="s">
        <v>455</v>
      </c>
      <c r="E664" s="173"/>
      <c r="F664" s="78">
        <f t="shared" si="149"/>
        <v>5.5936163499999996</v>
      </c>
      <c r="G664" s="86">
        <f t="shared" si="150"/>
        <v>5.5936163499999996</v>
      </c>
      <c r="H664" s="86">
        <f t="shared" si="150"/>
        <v>0</v>
      </c>
      <c r="I664" s="86">
        <f t="shared" si="150"/>
        <v>0</v>
      </c>
      <c r="J664" s="86">
        <f t="shared" si="150"/>
        <v>0</v>
      </c>
      <c r="K664" s="243"/>
      <c r="L664" s="245"/>
    </row>
    <row r="665" spans="2:12" ht="30" customHeight="1" thickBot="1" x14ac:dyDescent="0.3">
      <c r="B665" s="251" t="s">
        <v>439</v>
      </c>
      <c r="C665" s="190" t="s">
        <v>442</v>
      </c>
      <c r="D665" s="23" t="s">
        <v>219</v>
      </c>
      <c r="E665" s="254"/>
      <c r="F665" s="66">
        <f>G665+H665+I665+J665</f>
        <v>1.2436799999999999</v>
      </c>
      <c r="G665" s="67">
        <v>1.2436799999999999</v>
      </c>
      <c r="H665" s="67">
        <v>0</v>
      </c>
      <c r="I665" s="67">
        <v>0</v>
      </c>
      <c r="J665" s="67">
        <v>0</v>
      </c>
      <c r="K665" s="211" t="s">
        <v>443</v>
      </c>
      <c r="L665" s="211" t="s">
        <v>333</v>
      </c>
    </row>
    <row r="666" spans="2:12" ht="27" customHeight="1" thickBot="1" x14ac:dyDescent="0.3">
      <c r="B666" s="252"/>
      <c r="C666" s="253"/>
      <c r="D666" s="23" t="s">
        <v>220</v>
      </c>
      <c r="E666" s="255"/>
      <c r="F666" s="66">
        <f t="shared" ref="F666:F668" si="151">G666+H666+I666+J666</f>
        <v>0</v>
      </c>
      <c r="G666" s="67">
        <v>0</v>
      </c>
      <c r="H666" s="67">
        <v>0</v>
      </c>
      <c r="I666" s="67">
        <v>0</v>
      </c>
      <c r="J666" s="67">
        <v>0</v>
      </c>
      <c r="K666" s="214"/>
      <c r="L666" s="249"/>
    </row>
    <row r="667" spans="2:12" ht="32.25" customHeight="1" thickBot="1" x14ac:dyDescent="0.3">
      <c r="B667" s="252"/>
      <c r="C667" s="253"/>
      <c r="D667" s="23" t="s">
        <v>454</v>
      </c>
      <c r="E667" s="255"/>
      <c r="F667" s="66">
        <f t="shared" si="151"/>
        <v>0</v>
      </c>
      <c r="G667" s="67">
        <v>0</v>
      </c>
      <c r="H667" s="67">
        <v>0</v>
      </c>
      <c r="I667" s="67">
        <v>0</v>
      </c>
      <c r="J667" s="67">
        <v>0</v>
      </c>
      <c r="K667" s="214"/>
      <c r="L667" s="249"/>
    </row>
    <row r="668" spans="2:12" ht="39.75" customHeight="1" thickBot="1" x14ac:dyDescent="0.3">
      <c r="B668" s="252"/>
      <c r="C668" s="253"/>
      <c r="D668" s="23" t="s">
        <v>455</v>
      </c>
      <c r="E668" s="256"/>
      <c r="F668" s="66">
        <f t="shared" si="151"/>
        <v>0</v>
      </c>
      <c r="G668" s="67">
        <v>0</v>
      </c>
      <c r="H668" s="67">
        <v>0</v>
      </c>
      <c r="I668" s="67">
        <v>0</v>
      </c>
      <c r="J668" s="67">
        <v>0</v>
      </c>
      <c r="K668" s="215"/>
      <c r="L668" s="250"/>
    </row>
    <row r="669" spans="2:12" ht="30.75" customHeight="1" thickBot="1" x14ac:dyDescent="0.3">
      <c r="B669" s="251" t="s">
        <v>440</v>
      </c>
      <c r="C669" s="190" t="s">
        <v>444</v>
      </c>
      <c r="D669" s="23" t="s">
        <v>219</v>
      </c>
      <c r="E669" s="254"/>
      <c r="F669" s="66">
        <f>G669+H669+I669+J669</f>
        <v>0.85745300000000002</v>
      </c>
      <c r="G669" s="67">
        <v>0.85745300000000002</v>
      </c>
      <c r="H669" s="67">
        <v>0</v>
      </c>
      <c r="I669" s="67">
        <v>0</v>
      </c>
      <c r="J669" s="67">
        <v>0</v>
      </c>
      <c r="K669" s="211" t="s">
        <v>445</v>
      </c>
      <c r="L669" s="211" t="s">
        <v>333</v>
      </c>
    </row>
    <row r="670" spans="2:12" ht="30.75" customHeight="1" thickBot="1" x14ac:dyDescent="0.3">
      <c r="B670" s="252"/>
      <c r="C670" s="253"/>
      <c r="D670" s="23" t="s">
        <v>220</v>
      </c>
      <c r="E670" s="255"/>
      <c r="F670" s="66">
        <f t="shared" ref="F670:F672" si="152">G670+H670+I670+J670</f>
        <v>0</v>
      </c>
      <c r="G670" s="67">
        <v>0</v>
      </c>
      <c r="H670" s="67">
        <v>0</v>
      </c>
      <c r="I670" s="67">
        <v>0</v>
      </c>
      <c r="J670" s="67">
        <v>0</v>
      </c>
      <c r="K670" s="214"/>
      <c r="L670" s="249"/>
    </row>
    <row r="671" spans="2:12" ht="30" customHeight="1" thickBot="1" x14ac:dyDescent="0.3">
      <c r="B671" s="252"/>
      <c r="C671" s="253"/>
      <c r="D671" s="23" t="s">
        <v>454</v>
      </c>
      <c r="E671" s="255"/>
      <c r="F671" s="66">
        <f t="shared" si="152"/>
        <v>0</v>
      </c>
      <c r="G671" s="67">
        <v>0</v>
      </c>
      <c r="H671" s="67">
        <v>0</v>
      </c>
      <c r="I671" s="67">
        <v>0</v>
      </c>
      <c r="J671" s="67">
        <v>0</v>
      </c>
      <c r="K671" s="214"/>
      <c r="L671" s="249"/>
    </row>
    <row r="672" spans="2:12" ht="39.75" customHeight="1" thickBot="1" x14ac:dyDescent="0.3">
      <c r="B672" s="252"/>
      <c r="C672" s="253"/>
      <c r="D672" s="23" t="s">
        <v>455</v>
      </c>
      <c r="E672" s="256"/>
      <c r="F672" s="66">
        <f t="shared" si="152"/>
        <v>0</v>
      </c>
      <c r="G672" s="67">
        <v>0</v>
      </c>
      <c r="H672" s="67">
        <v>0</v>
      </c>
      <c r="I672" s="67">
        <v>0</v>
      </c>
      <c r="J672" s="67">
        <v>0</v>
      </c>
      <c r="K672" s="215"/>
      <c r="L672" s="250"/>
    </row>
    <row r="673" spans="2:12" ht="27.75" customHeight="1" thickBot="1" x14ac:dyDescent="0.3">
      <c r="B673" s="251" t="s">
        <v>441</v>
      </c>
      <c r="C673" s="190" t="s">
        <v>446</v>
      </c>
      <c r="D673" s="23" t="s">
        <v>219</v>
      </c>
      <c r="E673" s="254"/>
      <c r="F673" s="66">
        <f>G673+H673+I673+J673</f>
        <v>6.0382490000000004</v>
      </c>
      <c r="G673" s="67">
        <v>6.0382490000000004</v>
      </c>
      <c r="H673" s="67">
        <v>0</v>
      </c>
      <c r="I673" s="67">
        <v>0</v>
      </c>
      <c r="J673" s="67">
        <v>0</v>
      </c>
      <c r="K673" s="211" t="s">
        <v>449</v>
      </c>
      <c r="L673" s="211" t="s">
        <v>333</v>
      </c>
    </row>
    <row r="674" spans="2:12" ht="29.25" customHeight="1" thickBot="1" x14ac:dyDescent="0.3">
      <c r="B674" s="252"/>
      <c r="C674" s="253"/>
      <c r="D674" s="23" t="s">
        <v>220</v>
      </c>
      <c r="E674" s="255"/>
      <c r="F674" s="66">
        <f t="shared" ref="F674:F676" si="153">G674+H674+I674+J674</f>
        <v>0</v>
      </c>
      <c r="G674" s="67">
        <v>0</v>
      </c>
      <c r="H674" s="67">
        <v>0</v>
      </c>
      <c r="I674" s="67">
        <v>0</v>
      </c>
      <c r="J674" s="67">
        <v>0</v>
      </c>
      <c r="K674" s="214"/>
      <c r="L674" s="249"/>
    </row>
    <row r="675" spans="2:12" ht="30.75" customHeight="1" thickBot="1" x14ac:dyDescent="0.3">
      <c r="B675" s="252"/>
      <c r="C675" s="253"/>
      <c r="D675" s="23" t="s">
        <v>454</v>
      </c>
      <c r="E675" s="255"/>
      <c r="F675" s="66">
        <f t="shared" si="153"/>
        <v>0</v>
      </c>
      <c r="G675" s="67">
        <v>0</v>
      </c>
      <c r="H675" s="67">
        <v>0</v>
      </c>
      <c r="I675" s="67">
        <v>0</v>
      </c>
      <c r="J675" s="67">
        <v>0</v>
      </c>
      <c r="K675" s="214"/>
      <c r="L675" s="249"/>
    </row>
    <row r="676" spans="2:12" ht="39.75" customHeight="1" thickBot="1" x14ac:dyDescent="0.3">
      <c r="B676" s="252"/>
      <c r="C676" s="253"/>
      <c r="D676" s="23" t="s">
        <v>455</v>
      </c>
      <c r="E676" s="256"/>
      <c r="F676" s="66">
        <f t="shared" si="153"/>
        <v>0</v>
      </c>
      <c r="G676" s="67">
        <v>0</v>
      </c>
      <c r="H676" s="67">
        <v>0</v>
      </c>
      <c r="I676" s="67">
        <v>0</v>
      </c>
      <c r="J676" s="67">
        <v>0</v>
      </c>
      <c r="K676" s="215"/>
      <c r="L676" s="250"/>
    </row>
    <row r="677" spans="2:12" ht="27.75" customHeight="1" thickBot="1" x14ac:dyDescent="0.3">
      <c r="B677" s="251" t="s">
        <v>447</v>
      </c>
      <c r="C677" s="190" t="s">
        <v>448</v>
      </c>
      <c r="D677" s="23" t="s">
        <v>219</v>
      </c>
      <c r="E677" s="254"/>
      <c r="F677" s="66">
        <f>G677+H677+I677+J677</f>
        <v>0.49019000000000001</v>
      </c>
      <c r="G677" s="67">
        <v>0.49019000000000001</v>
      </c>
      <c r="H677" s="67">
        <v>0</v>
      </c>
      <c r="I677" s="67">
        <v>0</v>
      </c>
      <c r="J677" s="67">
        <v>0</v>
      </c>
      <c r="K677" s="211" t="s">
        <v>450</v>
      </c>
      <c r="L677" s="211" t="s">
        <v>333</v>
      </c>
    </row>
    <row r="678" spans="2:12" ht="28.5" customHeight="1" thickBot="1" x14ac:dyDescent="0.3">
      <c r="B678" s="252"/>
      <c r="C678" s="253"/>
      <c r="D678" s="23" t="s">
        <v>220</v>
      </c>
      <c r="E678" s="255"/>
      <c r="F678" s="66">
        <f t="shared" ref="F678:F680" si="154">G678+H678+I678+J678</f>
        <v>0</v>
      </c>
      <c r="G678" s="67">
        <v>0</v>
      </c>
      <c r="H678" s="67">
        <v>0</v>
      </c>
      <c r="I678" s="67">
        <v>0</v>
      </c>
      <c r="J678" s="67">
        <v>0</v>
      </c>
      <c r="K678" s="214"/>
      <c r="L678" s="249"/>
    </row>
    <row r="679" spans="2:12" ht="32.25" customHeight="1" thickBot="1" x14ac:dyDescent="0.3">
      <c r="B679" s="252"/>
      <c r="C679" s="253"/>
      <c r="D679" s="23" t="s">
        <v>454</v>
      </c>
      <c r="E679" s="255"/>
      <c r="F679" s="66">
        <f t="shared" si="154"/>
        <v>0</v>
      </c>
      <c r="G679" s="67">
        <v>0</v>
      </c>
      <c r="H679" s="67">
        <v>0</v>
      </c>
      <c r="I679" s="67">
        <v>0</v>
      </c>
      <c r="J679" s="67">
        <v>0</v>
      </c>
      <c r="K679" s="214"/>
      <c r="L679" s="249"/>
    </row>
    <row r="680" spans="2:12" ht="39.75" customHeight="1" thickBot="1" x14ac:dyDescent="0.3">
      <c r="B680" s="252"/>
      <c r="C680" s="253"/>
      <c r="D680" s="23" t="s">
        <v>455</v>
      </c>
      <c r="E680" s="256"/>
      <c r="F680" s="66">
        <f t="shared" si="154"/>
        <v>0</v>
      </c>
      <c r="G680" s="67">
        <v>0</v>
      </c>
      <c r="H680" s="67">
        <v>0</v>
      </c>
      <c r="I680" s="67">
        <v>0</v>
      </c>
      <c r="J680" s="67">
        <v>0</v>
      </c>
      <c r="K680" s="215"/>
      <c r="L680" s="250"/>
    </row>
    <row r="681" spans="2:12" ht="28.5" customHeight="1" thickBot="1" x14ac:dyDescent="0.3">
      <c r="B681" s="251" t="s">
        <v>451</v>
      </c>
      <c r="C681" s="190" t="s">
        <v>461</v>
      </c>
      <c r="D681" s="23" t="s">
        <v>219</v>
      </c>
      <c r="E681" s="254"/>
      <c r="F681" s="66">
        <f>G681+H681+I681+J681</f>
        <v>3.1642549299999998</v>
      </c>
      <c r="G681" s="67">
        <v>3.1642549299999998</v>
      </c>
      <c r="H681" s="67">
        <v>0</v>
      </c>
      <c r="I681" s="67">
        <v>0</v>
      </c>
      <c r="J681" s="67">
        <v>0</v>
      </c>
      <c r="K681" s="211" t="s">
        <v>462</v>
      </c>
      <c r="L681" s="211" t="s">
        <v>333</v>
      </c>
    </row>
    <row r="682" spans="2:12" ht="26.25" customHeight="1" thickBot="1" x14ac:dyDescent="0.3">
      <c r="B682" s="252"/>
      <c r="C682" s="253"/>
      <c r="D682" s="23" t="s">
        <v>220</v>
      </c>
      <c r="E682" s="255"/>
      <c r="F682" s="66">
        <f t="shared" ref="F682:F684" si="155">G682+H682+I682+J682</f>
        <v>3.1642549299999998</v>
      </c>
      <c r="G682" s="67">
        <v>3.1642549299999998</v>
      </c>
      <c r="H682" s="67">
        <v>0</v>
      </c>
      <c r="I682" s="67">
        <v>0</v>
      </c>
      <c r="J682" s="67">
        <v>0</v>
      </c>
      <c r="K682" s="214"/>
      <c r="L682" s="249"/>
    </row>
    <row r="683" spans="2:12" ht="29.25" customHeight="1" thickBot="1" x14ac:dyDescent="0.3">
      <c r="B683" s="252"/>
      <c r="C683" s="253"/>
      <c r="D683" s="23" t="s">
        <v>454</v>
      </c>
      <c r="E683" s="255"/>
      <c r="F683" s="66">
        <f t="shared" si="155"/>
        <v>3.1642549299999998</v>
      </c>
      <c r="G683" s="67">
        <v>3.1642549299999998</v>
      </c>
      <c r="H683" s="67">
        <v>0</v>
      </c>
      <c r="I683" s="67">
        <v>0</v>
      </c>
      <c r="J683" s="67">
        <v>0</v>
      </c>
      <c r="K683" s="214"/>
      <c r="L683" s="249"/>
    </row>
    <row r="684" spans="2:12" ht="39.75" customHeight="1" thickBot="1" x14ac:dyDescent="0.3">
      <c r="B684" s="252"/>
      <c r="C684" s="253"/>
      <c r="D684" s="23" t="s">
        <v>455</v>
      </c>
      <c r="E684" s="256"/>
      <c r="F684" s="66">
        <f t="shared" si="155"/>
        <v>3.1642549299999998</v>
      </c>
      <c r="G684" s="67">
        <v>3.1642549299999998</v>
      </c>
      <c r="H684" s="67">
        <v>0</v>
      </c>
      <c r="I684" s="67">
        <v>0</v>
      </c>
      <c r="J684" s="67">
        <v>0</v>
      </c>
      <c r="K684" s="215"/>
      <c r="L684" s="250"/>
    </row>
    <row r="685" spans="2:12" ht="28.5" customHeight="1" thickBot="1" x14ac:dyDescent="0.3">
      <c r="B685" s="251" t="s">
        <v>463</v>
      </c>
      <c r="C685" s="190" t="s">
        <v>464</v>
      </c>
      <c r="D685" s="23" t="s">
        <v>219</v>
      </c>
      <c r="E685" s="254"/>
      <c r="F685" s="66">
        <f>G685+H685+I685+J685</f>
        <v>2.4293614200000002</v>
      </c>
      <c r="G685" s="67">
        <v>2.4293614200000002</v>
      </c>
      <c r="H685" s="67">
        <v>0</v>
      </c>
      <c r="I685" s="67">
        <v>0</v>
      </c>
      <c r="J685" s="67">
        <v>0</v>
      </c>
      <c r="K685" s="211" t="s">
        <v>465</v>
      </c>
      <c r="L685" s="211" t="s">
        <v>333</v>
      </c>
    </row>
    <row r="686" spans="2:12" ht="27.75" customHeight="1" thickBot="1" x14ac:dyDescent="0.3">
      <c r="B686" s="252"/>
      <c r="C686" s="253"/>
      <c r="D686" s="23" t="s">
        <v>220</v>
      </c>
      <c r="E686" s="255"/>
      <c r="F686" s="66">
        <f t="shared" ref="F686:F688" si="156">G686+H686+I686+J686</f>
        <v>2.4293614200000002</v>
      </c>
      <c r="G686" s="67">
        <v>2.4293614200000002</v>
      </c>
      <c r="H686" s="67">
        <v>0</v>
      </c>
      <c r="I686" s="67">
        <v>0</v>
      </c>
      <c r="J686" s="67">
        <v>0</v>
      </c>
      <c r="K686" s="214"/>
      <c r="L686" s="249"/>
    </row>
    <row r="687" spans="2:12" ht="31.5" customHeight="1" thickBot="1" x14ac:dyDescent="0.3">
      <c r="B687" s="252"/>
      <c r="C687" s="253"/>
      <c r="D687" s="23" t="s">
        <v>454</v>
      </c>
      <c r="E687" s="255"/>
      <c r="F687" s="66">
        <f t="shared" si="156"/>
        <v>2.4293614200000002</v>
      </c>
      <c r="G687" s="67">
        <v>2.4293614200000002</v>
      </c>
      <c r="H687" s="67">
        <v>0</v>
      </c>
      <c r="I687" s="67">
        <v>0</v>
      </c>
      <c r="J687" s="67">
        <v>0</v>
      </c>
      <c r="K687" s="214"/>
      <c r="L687" s="249"/>
    </row>
    <row r="688" spans="2:12" ht="39.75" customHeight="1" thickBot="1" x14ac:dyDescent="0.3">
      <c r="B688" s="252"/>
      <c r="C688" s="253"/>
      <c r="D688" s="23" t="s">
        <v>455</v>
      </c>
      <c r="E688" s="256"/>
      <c r="F688" s="66">
        <f t="shared" si="156"/>
        <v>2.4293614200000002</v>
      </c>
      <c r="G688" s="67">
        <v>2.4293614200000002</v>
      </c>
      <c r="H688" s="67">
        <v>0</v>
      </c>
      <c r="I688" s="67">
        <v>0</v>
      </c>
      <c r="J688" s="67">
        <v>0</v>
      </c>
      <c r="K688" s="215"/>
      <c r="L688" s="250"/>
    </row>
    <row r="689" spans="2:12" ht="26.25" customHeight="1" thickBot="1" x14ac:dyDescent="0.3">
      <c r="B689" s="251" t="s">
        <v>466</v>
      </c>
      <c r="C689" s="190" t="s">
        <v>467</v>
      </c>
      <c r="D689" s="23" t="s">
        <v>219</v>
      </c>
      <c r="E689" s="254"/>
      <c r="F689" s="66">
        <f>G689+H689+I689+J689</f>
        <v>1.966</v>
      </c>
      <c r="G689" s="67">
        <v>1.966</v>
      </c>
      <c r="H689" s="67">
        <v>0</v>
      </c>
      <c r="I689" s="67">
        <v>0</v>
      </c>
      <c r="J689" s="67">
        <v>0</v>
      </c>
      <c r="K689" s="211" t="s">
        <v>450</v>
      </c>
      <c r="L689" s="211" t="s">
        <v>333</v>
      </c>
    </row>
    <row r="690" spans="2:12" ht="26.25" customHeight="1" thickBot="1" x14ac:dyDescent="0.3">
      <c r="B690" s="252"/>
      <c r="C690" s="253"/>
      <c r="D690" s="23" t="s">
        <v>220</v>
      </c>
      <c r="E690" s="255"/>
      <c r="F690" s="66">
        <f t="shared" ref="F690:F692" si="157">G690+H690+I690+J690</f>
        <v>0</v>
      </c>
      <c r="G690" s="67">
        <v>0</v>
      </c>
      <c r="H690" s="67">
        <v>0</v>
      </c>
      <c r="I690" s="67">
        <v>0</v>
      </c>
      <c r="J690" s="67">
        <v>0</v>
      </c>
      <c r="K690" s="214"/>
      <c r="L690" s="249"/>
    </row>
    <row r="691" spans="2:12" ht="31.5" customHeight="1" thickBot="1" x14ac:dyDescent="0.3">
      <c r="B691" s="252"/>
      <c r="C691" s="253"/>
      <c r="D691" s="23" t="s">
        <v>454</v>
      </c>
      <c r="E691" s="255"/>
      <c r="F691" s="66">
        <f t="shared" si="157"/>
        <v>0</v>
      </c>
      <c r="G691" s="67">
        <v>0</v>
      </c>
      <c r="H691" s="67">
        <v>0</v>
      </c>
      <c r="I691" s="67">
        <v>0</v>
      </c>
      <c r="J691" s="67">
        <v>0</v>
      </c>
      <c r="K691" s="214"/>
      <c r="L691" s="249"/>
    </row>
    <row r="692" spans="2:12" ht="39.75" customHeight="1" thickBot="1" x14ac:dyDescent="0.3">
      <c r="B692" s="252"/>
      <c r="C692" s="253"/>
      <c r="D692" s="23" t="s">
        <v>455</v>
      </c>
      <c r="E692" s="256"/>
      <c r="F692" s="66">
        <f t="shared" si="157"/>
        <v>0</v>
      </c>
      <c r="G692" s="67">
        <v>0</v>
      </c>
      <c r="H692" s="67">
        <v>0</v>
      </c>
      <c r="I692" s="67">
        <v>0</v>
      </c>
      <c r="J692" s="67">
        <v>0</v>
      </c>
      <c r="K692" s="215"/>
      <c r="L692" s="250"/>
    </row>
    <row r="693" spans="2:12" ht="27.75" customHeight="1" thickBot="1" x14ac:dyDescent="0.3">
      <c r="B693" s="251" t="s">
        <v>468</v>
      </c>
      <c r="C693" s="190" t="s">
        <v>469</v>
      </c>
      <c r="D693" s="23" t="s">
        <v>219</v>
      </c>
      <c r="E693" s="254"/>
      <c r="F693" s="66">
        <f>G693+H693+I693+J693</f>
        <v>1.7524729999999999</v>
      </c>
      <c r="G693" s="67">
        <v>1.7524729999999999</v>
      </c>
      <c r="H693" s="67">
        <v>0</v>
      </c>
      <c r="I693" s="67">
        <v>0</v>
      </c>
      <c r="J693" s="67">
        <v>0</v>
      </c>
      <c r="K693" s="211" t="s">
        <v>470</v>
      </c>
      <c r="L693" s="211" t="s">
        <v>333</v>
      </c>
    </row>
    <row r="694" spans="2:12" ht="28.5" customHeight="1" thickBot="1" x14ac:dyDescent="0.3">
      <c r="B694" s="252"/>
      <c r="C694" s="253"/>
      <c r="D694" s="23" t="s">
        <v>220</v>
      </c>
      <c r="E694" s="255"/>
      <c r="F694" s="66">
        <f t="shared" ref="F694:F696" si="158">G694+H694+I694+J694</f>
        <v>0</v>
      </c>
      <c r="G694" s="67">
        <v>0</v>
      </c>
      <c r="H694" s="67">
        <v>0</v>
      </c>
      <c r="I694" s="67">
        <v>0</v>
      </c>
      <c r="J694" s="67">
        <v>0</v>
      </c>
      <c r="K694" s="214"/>
      <c r="L694" s="249"/>
    </row>
    <row r="695" spans="2:12" ht="27.75" customHeight="1" thickBot="1" x14ac:dyDescent="0.3">
      <c r="B695" s="252"/>
      <c r="C695" s="253"/>
      <c r="D695" s="23" t="s">
        <v>454</v>
      </c>
      <c r="E695" s="255"/>
      <c r="F695" s="66">
        <f t="shared" si="158"/>
        <v>0</v>
      </c>
      <c r="G695" s="67">
        <v>0</v>
      </c>
      <c r="H695" s="67">
        <v>0</v>
      </c>
      <c r="I695" s="67">
        <v>0</v>
      </c>
      <c r="J695" s="67">
        <v>0</v>
      </c>
      <c r="K695" s="214"/>
      <c r="L695" s="249"/>
    </row>
    <row r="696" spans="2:12" ht="39.75" customHeight="1" thickBot="1" x14ac:dyDescent="0.3">
      <c r="B696" s="252"/>
      <c r="C696" s="253"/>
      <c r="D696" s="23" t="s">
        <v>455</v>
      </c>
      <c r="E696" s="256"/>
      <c r="F696" s="66">
        <f t="shared" si="158"/>
        <v>0</v>
      </c>
      <c r="G696" s="67">
        <v>0</v>
      </c>
      <c r="H696" s="67">
        <v>0</v>
      </c>
      <c r="I696" s="67">
        <v>0</v>
      </c>
      <c r="J696" s="67">
        <v>0</v>
      </c>
      <c r="K696" s="215"/>
      <c r="L696" s="250"/>
    </row>
    <row r="697" spans="2:12" ht="27.75" customHeight="1" thickBot="1" x14ac:dyDescent="0.3">
      <c r="B697" s="251" t="s">
        <v>471</v>
      </c>
      <c r="C697" s="190" t="s">
        <v>474</v>
      </c>
      <c r="D697" s="23" t="s">
        <v>219</v>
      </c>
      <c r="E697" s="254"/>
      <c r="F697" s="66">
        <f>G697+H697+I697+J697</f>
        <v>1.4297519999999999</v>
      </c>
      <c r="G697" s="67">
        <v>1.4297519999999999</v>
      </c>
      <c r="H697" s="67">
        <v>0</v>
      </c>
      <c r="I697" s="67">
        <v>0</v>
      </c>
      <c r="J697" s="67">
        <v>0</v>
      </c>
      <c r="K697" s="211" t="s">
        <v>475</v>
      </c>
      <c r="L697" s="211" t="s">
        <v>333</v>
      </c>
    </row>
    <row r="698" spans="2:12" ht="27.75" customHeight="1" thickBot="1" x14ac:dyDescent="0.3">
      <c r="B698" s="252"/>
      <c r="C698" s="253"/>
      <c r="D698" s="23" t="s">
        <v>220</v>
      </c>
      <c r="E698" s="255"/>
      <c r="F698" s="66">
        <f t="shared" ref="F698:F700" si="159">G698+H698+I698+J698</f>
        <v>0</v>
      </c>
      <c r="G698" s="67">
        <v>0</v>
      </c>
      <c r="H698" s="67">
        <v>0</v>
      </c>
      <c r="I698" s="67">
        <v>0</v>
      </c>
      <c r="J698" s="67">
        <v>0</v>
      </c>
      <c r="K698" s="214"/>
      <c r="L698" s="249"/>
    </row>
    <row r="699" spans="2:12" ht="30.75" customHeight="1" thickBot="1" x14ac:dyDescent="0.3">
      <c r="B699" s="252"/>
      <c r="C699" s="253"/>
      <c r="D699" s="23" t="s">
        <v>454</v>
      </c>
      <c r="E699" s="255"/>
      <c r="F699" s="66">
        <f t="shared" si="159"/>
        <v>0</v>
      </c>
      <c r="G699" s="67">
        <v>0</v>
      </c>
      <c r="H699" s="67">
        <v>0</v>
      </c>
      <c r="I699" s="67">
        <v>0</v>
      </c>
      <c r="J699" s="67">
        <v>0</v>
      </c>
      <c r="K699" s="214"/>
      <c r="L699" s="249"/>
    </row>
    <row r="700" spans="2:12" ht="39.75" customHeight="1" thickBot="1" x14ac:dyDescent="0.3">
      <c r="B700" s="252"/>
      <c r="C700" s="253"/>
      <c r="D700" s="23" t="s">
        <v>455</v>
      </c>
      <c r="E700" s="256"/>
      <c r="F700" s="66">
        <f t="shared" si="159"/>
        <v>0</v>
      </c>
      <c r="G700" s="67">
        <v>0</v>
      </c>
      <c r="H700" s="67">
        <v>0</v>
      </c>
      <c r="I700" s="67">
        <v>0</v>
      </c>
      <c r="J700" s="67">
        <v>0</v>
      </c>
      <c r="K700" s="215"/>
      <c r="L700" s="250"/>
    </row>
    <row r="701" spans="2:12" ht="28.5" customHeight="1" thickBot="1" x14ac:dyDescent="0.3">
      <c r="B701" s="251" t="s">
        <v>472</v>
      </c>
      <c r="C701" s="190" t="s">
        <v>476</v>
      </c>
      <c r="D701" s="23" t="s">
        <v>219</v>
      </c>
      <c r="E701" s="254"/>
      <c r="F701" s="66">
        <f>G701+H701+I701+J701</f>
        <v>0.92341099999999998</v>
      </c>
      <c r="G701" s="67">
        <v>0.92341099999999998</v>
      </c>
      <c r="H701" s="67">
        <v>0</v>
      </c>
      <c r="I701" s="67">
        <v>0</v>
      </c>
      <c r="J701" s="67">
        <v>0</v>
      </c>
      <c r="K701" s="211" t="s">
        <v>477</v>
      </c>
      <c r="L701" s="211" t="s">
        <v>333</v>
      </c>
    </row>
    <row r="702" spans="2:12" ht="27" customHeight="1" thickBot="1" x14ac:dyDescent="0.3">
      <c r="B702" s="252"/>
      <c r="C702" s="253"/>
      <c r="D702" s="23" t="s">
        <v>220</v>
      </c>
      <c r="E702" s="255"/>
      <c r="F702" s="66">
        <f t="shared" ref="F702:F704" si="160">G702+H702+I702+J702</f>
        <v>0</v>
      </c>
      <c r="G702" s="67">
        <v>0</v>
      </c>
      <c r="H702" s="67">
        <v>0</v>
      </c>
      <c r="I702" s="67">
        <v>0</v>
      </c>
      <c r="J702" s="67">
        <v>0</v>
      </c>
      <c r="K702" s="214"/>
      <c r="L702" s="249"/>
    </row>
    <row r="703" spans="2:12" ht="28.5" customHeight="1" thickBot="1" x14ac:dyDescent="0.3">
      <c r="B703" s="252"/>
      <c r="C703" s="253"/>
      <c r="D703" s="23" t="s">
        <v>454</v>
      </c>
      <c r="E703" s="255"/>
      <c r="F703" s="66">
        <f t="shared" si="160"/>
        <v>0</v>
      </c>
      <c r="G703" s="67">
        <v>0</v>
      </c>
      <c r="H703" s="67">
        <v>0</v>
      </c>
      <c r="I703" s="67">
        <v>0</v>
      </c>
      <c r="J703" s="67">
        <v>0</v>
      </c>
      <c r="K703" s="214"/>
      <c r="L703" s="249"/>
    </row>
    <row r="704" spans="2:12" ht="39.75" customHeight="1" thickBot="1" x14ac:dyDescent="0.3">
      <c r="B704" s="252"/>
      <c r="C704" s="253"/>
      <c r="D704" s="23" t="s">
        <v>455</v>
      </c>
      <c r="E704" s="256"/>
      <c r="F704" s="66">
        <f t="shared" si="160"/>
        <v>0</v>
      </c>
      <c r="G704" s="67">
        <v>0</v>
      </c>
      <c r="H704" s="67">
        <v>0</v>
      </c>
      <c r="I704" s="67">
        <v>0</v>
      </c>
      <c r="J704" s="67">
        <v>0</v>
      </c>
      <c r="K704" s="215"/>
      <c r="L704" s="250"/>
    </row>
    <row r="705" spans="2:12" ht="27.75" customHeight="1" thickBot="1" x14ac:dyDescent="0.3">
      <c r="B705" s="251" t="s">
        <v>473</v>
      </c>
      <c r="C705" s="190" t="s">
        <v>478</v>
      </c>
      <c r="D705" s="23" t="s">
        <v>219</v>
      </c>
      <c r="E705" s="254"/>
      <c r="F705" s="66">
        <f>G705+H705+I705+J705</f>
        <v>5.7376356499999996</v>
      </c>
      <c r="G705" s="67">
        <v>5.7376356499999996</v>
      </c>
      <c r="H705" s="67">
        <v>0</v>
      </c>
      <c r="I705" s="67">
        <v>0</v>
      </c>
      <c r="J705" s="67">
        <v>0</v>
      </c>
      <c r="K705" s="211" t="s">
        <v>479</v>
      </c>
      <c r="L705" s="211" t="s">
        <v>333</v>
      </c>
    </row>
    <row r="706" spans="2:12" ht="25.5" customHeight="1" thickBot="1" x14ac:dyDescent="0.3">
      <c r="B706" s="252"/>
      <c r="C706" s="253"/>
      <c r="D706" s="23" t="s">
        <v>220</v>
      </c>
      <c r="E706" s="255"/>
      <c r="F706" s="66">
        <f t="shared" ref="F706:F708" si="161">G706+H706+I706+J706</f>
        <v>0</v>
      </c>
      <c r="G706" s="67">
        <v>0</v>
      </c>
      <c r="H706" s="67">
        <v>0</v>
      </c>
      <c r="I706" s="67">
        <v>0</v>
      </c>
      <c r="J706" s="67">
        <v>0</v>
      </c>
      <c r="K706" s="214"/>
      <c r="L706" s="249"/>
    </row>
    <row r="707" spans="2:12" ht="30.75" customHeight="1" thickBot="1" x14ac:dyDescent="0.3">
      <c r="B707" s="252"/>
      <c r="C707" s="253"/>
      <c r="D707" s="23" t="s">
        <v>454</v>
      </c>
      <c r="E707" s="255"/>
      <c r="F707" s="66">
        <f t="shared" si="161"/>
        <v>0</v>
      </c>
      <c r="G707" s="67">
        <v>0</v>
      </c>
      <c r="H707" s="67">
        <v>0</v>
      </c>
      <c r="I707" s="67">
        <v>0</v>
      </c>
      <c r="J707" s="67">
        <v>0</v>
      </c>
      <c r="K707" s="214"/>
      <c r="L707" s="249"/>
    </row>
    <row r="708" spans="2:12" ht="39.75" customHeight="1" thickBot="1" x14ac:dyDescent="0.3">
      <c r="B708" s="252"/>
      <c r="C708" s="253"/>
      <c r="D708" s="23" t="s">
        <v>455</v>
      </c>
      <c r="E708" s="256"/>
      <c r="F708" s="66">
        <f t="shared" si="161"/>
        <v>0</v>
      </c>
      <c r="G708" s="67">
        <v>0</v>
      </c>
      <c r="H708" s="67">
        <v>0</v>
      </c>
      <c r="I708" s="67">
        <v>0</v>
      </c>
      <c r="J708" s="67">
        <v>0</v>
      </c>
      <c r="K708" s="215"/>
      <c r="L708" s="250"/>
    </row>
    <row r="709" spans="2:12" ht="28.5" customHeight="1" thickBot="1" x14ac:dyDescent="0.3">
      <c r="B709" s="246" t="s">
        <v>249</v>
      </c>
      <c r="C709" s="216" t="s">
        <v>111</v>
      </c>
      <c r="D709" s="116" t="s">
        <v>219</v>
      </c>
      <c r="E709" s="300"/>
      <c r="F709" s="108">
        <f>G709+H709+I709+J709</f>
        <v>680.8</v>
      </c>
      <c r="G709" s="111">
        <f>G713</f>
        <v>565.69999999999993</v>
      </c>
      <c r="H709" s="111">
        <f>H713</f>
        <v>115.10000000000001</v>
      </c>
      <c r="I709" s="111">
        <f>I713</f>
        <v>0</v>
      </c>
      <c r="J709" s="111">
        <f>J713</f>
        <v>0</v>
      </c>
      <c r="K709" s="303"/>
      <c r="L709" s="216"/>
    </row>
    <row r="710" spans="2:12" ht="27" customHeight="1" thickBot="1" x14ac:dyDescent="0.3">
      <c r="B710" s="219"/>
      <c r="C710" s="247"/>
      <c r="D710" s="116" t="s">
        <v>220</v>
      </c>
      <c r="E710" s="265"/>
      <c r="F710" s="108">
        <f t="shared" ref="F710:F712" si="162">G710+H710+I710+J710</f>
        <v>680.8</v>
      </c>
      <c r="G710" s="111">
        <f t="shared" ref="G710:J712" si="163">G714</f>
        <v>565.69999999999993</v>
      </c>
      <c r="H710" s="111">
        <f t="shared" si="163"/>
        <v>115.10000000000001</v>
      </c>
      <c r="I710" s="111">
        <f t="shared" si="163"/>
        <v>0</v>
      </c>
      <c r="J710" s="111">
        <f t="shared" si="163"/>
        <v>0</v>
      </c>
      <c r="K710" s="265"/>
      <c r="L710" s="236"/>
    </row>
    <row r="711" spans="2:12" ht="29.25" customHeight="1" thickBot="1" x14ac:dyDescent="0.3">
      <c r="B711" s="219"/>
      <c r="C711" s="247"/>
      <c r="D711" s="116" t="s">
        <v>454</v>
      </c>
      <c r="E711" s="265"/>
      <c r="F711" s="108">
        <f t="shared" si="162"/>
        <v>333.20000000000005</v>
      </c>
      <c r="G711" s="111">
        <f t="shared" si="163"/>
        <v>274.60000000000002</v>
      </c>
      <c r="H711" s="111">
        <f t="shared" si="163"/>
        <v>58.599999999999994</v>
      </c>
      <c r="I711" s="111">
        <f t="shared" si="163"/>
        <v>0</v>
      </c>
      <c r="J711" s="111">
        <f t="shared" si="163"/>
        <v>0</v>
      </c>
      <c r="K711" s="265"/>
      <c r="L711" s="236"/>
    </row>
    <row r="712" spans="2:12" ht="39.75" customHeight="1" thickBot="1" x14ac:dyDescent="0.3">
      <c r="B712" s="219"/>
      <c r="C712" s="248"/>
      <c r="D712" s="116" t="s">
        <v>455</v>
      </c>
      <c r="E712" s="266"/>
      <c r="F712" s="108">
        <f t="shared" si="162"/>
        <v>333.20000000000005</v>
      </c>
      <c r="G712" s="111">
        <f t="shared" si="163"/>
        <v>274.60000000000002</v>
      </c>
      <c r="H712" s="111">
        <f t="shared" si="163"/>
        <v>58.599999999999994</v>
      </c>
      <c r="I712" s="111">
        <f t="shared" si="163"/>
        <v>0</v>
      </c>
      <c r="J712" s="111">
        <f t="shared" si="163"/>
        <v>0</v>
      </c>
      <c r="K712" s="266"/>
      <c r="L712" s="237"/>
    </row>
    <row r="713" spans="2:12" ht="26.25" customHeight="1" thickBot="1" x14ac:dyDescent="0.3">
      <c r="B713" s="257" t="s">
        <v>301</v>
      </c>
      <c r="C713" s="180" t="s">
        <v>185</v>
      </c>
      <c r="D713" s="102" t="s">
        <v>219</v>
      </c>
      <c r="E713" s="291" t="s">
        <v>113</v>
      </c>
      <c r="F713" s="78">
        <f>G713+H713+I713+J713</f>
        <v>680.8</v>
      </c>
      <c r="G713" s="94">
        <f>G717</f>
        <v>565.69999999999993</v>
      </c>
      <c r="H713" s="94">
        <f>H717</f>
        <v>115.10000000000001</v>
      </c>
      <c r="I713" s="94">
        <f>I717</f>
        <v>0</v>
      </c>
      <c r="J713" s="94">
        <f>J717</f>
        <v>0</v>
      </c>
      <c r="K713" s="176"/>
      <c r="L713" s="176" t="s">
        <v>334</v>
      </c>
    </row>
    <row r="714" spans="2:12" ht="28.5" customHeight="1" thickBot="1" x14ac:dyDescent="0.3">
      <c r="B714" s="258"/>
      <c r="C714" s="289"/>
      <c r="D714" s="102" t="s">
        <v>220</v>
      </c>
      <c r="E714" s="172"/>
      <c r="F714" s="78">
        <f t="shared" ref="F714:F716" si="164">G714+H714+I714+J714</f>
        <v>680.8</v>
      </c>
      <c r="G714" s="94">
        <f t="shared" ref="G714:J716" si="165">G718</f>
        <v>565.69999999999993</v>
      </c>
      <c r="H714" s="94">
        <f t="shared" si="165"/>
        <v>115.10000000000001</v>
      </c>
      <c r="I714" s="94">
        <f t="shared" si="165"/>
        <v>0</v>
      </c>
      <c r="J714" s="94">
        <f t="shared" si="165"/>
        <v>0</v>
      </c>
      <c r="K714" s="242"/>
      <c r="L714" s="242"/>
    </row>
    <row r="715" spans="2:12" ht="30" customHeight="1" thickBot="1" x14ac:dyDescent="0.3">
      <c r="B715" s="258"/>
      <c r="C715" s="289"/>
      <c r="D715" s="102" t="s">
        <v>454</v>
      </c>
      <c r="E715" s="172"/>
      <c r="F715" s="78">
        <f t="shared" si="164"/>
        <v>333.20000000000005</v>
      </c>
      <c r="G715" s="94">
        <f t="shared" si="165"/>
        <v>274.60000000000002</v>
      </c>
      <c r="H715" s="94">
        <f t="shared" si="165"/>
        <v>58.599999999999994</v>
      </c>
      <c r="I715" s="94">
        <f t="shared" si="165"/>
        <v>0</v>
      </c>
      <c r="J715" s="94">
        <f t="shared" si="165"/>
        <v>0</v>
      </c>
      <c r="K715" s="242"/>
      <c r="L715" s="242"/>
    </row>
    <row r="716" spans="2:12" ht="39.75" customHeight="1" thickBot="1" x14ac:dyDescent="0.3">
      <c r="B716" s="258"/>
      <c r="C716" s="290"/>
      <c r="D716" s="102" t="s">
        <v>455</v>
      </c>
      <c r="E716" s="173"/>
      <c r="F716" s="78">
        <f t="shared" si="164"/>
        <v>333.20000000000005</v>
      </c>
      <c r="G716" s="94">
        <f t="shared" si="165"/>
        <v>274.60000000000002</v>
      </c>
      <c r="H716" s="94">
        <f t="shared" si="165"/>
        <v>58.599999999999994</v>
      </c>
      <c r="I716" s="94">
        <f t="shared" si="165"/>
        <v>0</v>
      </c>
      <c r="J716" s="94">
        <f t="shared" si="165"/>
        <v>0</v>
      </c>
      <c r="K716" s="243"/>
      <c r="L716" s="243"/>
    </row>
    <row r="717" spans="2:12" ht="27" customHeight="1" thickBot="1" x14ac:dyDescent="0.3">
      <c r="B717" s="227" t="s">
        <v>425</v>
      </c>
      <c r="C717" s="229" t="s">
        <v>218</v>
      </c>
      <c r="D717" s="51" t="s">
        <v>219</v>
      </c>
      <c r="E717" s="232"/>
      <c r="F717" s="66">
        <f>G717+H717+I717+J717</f>
        <v>680.8</v>
      </c>
      <c r="G717" s="73">
        <f>G721+G725+G729+G733+G737+G741</f>
        <v>565.69999999999993</v>
      </c>
      <c r="H717" s="73">
        <f>H721+H725+H729+H733+H737+H741</f>
        <v>115.10000000000001</v>
      </c>
      <c r="I717" s="73">
        <f>I721+I725+I729+I733+I737+I741</f>
        <v>0</v>
      </c>
      <c r="J717" s="73">
        <f>J721+J725+J729+J733+J737+J741</f>
        <v>0</v>
      </c>
      <c r="K717" s="233"/>
      <c r="L717" s="233" t="s">
        <v>334</v>
      </c>
    </row>
    <row r="718" spans="2:12" ht="29.25" customHeight="1" thickBot="1" x14ac:dyDescent="0.3">
      <c r="B718" s="228"/>
      <c r="C718" s="230"/>
      <c r="D718" s="51" t="s">
        <v>220</v>
      </c>
      <c r="E718" s="163"/>
      <c r="F718" s="66">
        <f t="shared" ref="F718:F720" si="166">G718+H718+I718+J718</f>
        <v>680.8</v>
      </c>
      <c r="G718" s="73">
        <f t="shared" ref="G718:J720" si="167">G722+G726+G730+G734+G738+G742</f>
        <v>565.69999999999993</v>
      </c>
      <c r="H718" s="73">
        <f t="shared" si="167"/>
        <v>115.10000000000001</v>
      </c>
      <c r="I718" s="73">
        <f t="shared" si="167"/>
        <v>0</v>
      </c>
      <c r="J718" s="73">
        <f t="shared" si="167"/>
        <v>0</v>
      </c>
      <c r="K718" s="214"/>
      <c r="L718" s="214"/>
    </row>
    <row r="719" spans="2:12" ht="30" customHeight="1" thickBot="1" x14ac:dyDescent="0.3">
      <c r="B719" s="228"/>
      <c r="C719" s="230"/>
      <c r="D719" s="51" t="s">
        <v>454</v>
      </c>
      <c r="E719" s="163"/>
      <c r="F719" s="66">
        <f t="shared" si="166"/>
        <v>333.20000000000005</v>
      </c>
      <c r="G719" s="73">
        <f t="shared" si="167"/>
        <v>274.60000000000002</v>
      </c>
      <c r="H719" s="73">
        <f t="shared" si="167"/>
        <v>58.599999999999994</v>
      </c>
      <c r="I719" s="73">
        <f t="shared" si="167"/>
        <v>0</v>
      </c>
      <c r="J719" s="73">
        <f t="shared" si="167"/>
        <v>0</v>
      </c>
      <c r="K719" s="214"/>
      <c r="L719" s="214"/>
    </row>
    <row r="720" spans="2:12" ht="39.75" customHeight="1" thickBot="1" x14ac:dyDescent="0.3">
      <c r="B720" s="228"/>
      <c r="C720" s="231"/>
      <c r="D720" s="51" t="s">
        <v>455</v>
      </c>
      <c r="E720" s="164"/>
      <c r="F720" s="66">
        <f t="shared" si="166"/>
        <v>333.20000000000005</v>
      </c>
      <c r="G720" s="73">
        <f t="shared" si="167"/>
        <v>274.60000000000002</v>
      </c>
      <c r="H720" s="73">
        <f t="shared" si="167"/>
        <v>58.599999999999994</v>
      </c>
      <c r="I720" s="73">
        <f t="shared" si="167"/>
        <v>0</v>
      </c>
      <c r="J720" s="73">
        <f t="shared" si="167"/>
        <v>0</v>
      </c>
      <c r="K720" s="215"/>
      <c r="L720" s="215"/>
    </row>
    <row r="721" spans="2:12" ht="84.75" customHeight="1" thickBot="1" x14ac:dyDescent="0.3">
      <c r="B721" s="227" t="s">
        <v>426</v>
      </c>
      <c r="C721" s="229" t="s">
        <v>186</v>
      </c>
      <c r="D721" s="51" t="s">
        <v>219</v>
      </c>
      <c r="E721" s="232"/>
      <c r="F721" s="66">
        <f t="shared" ref="F721:F745" si="168">G721+H721+I721+J721</f>
        <v>212.89999999999998</v>
      </c>
      <c r="G721" s="73">
        <v>164.2</v>
      </c>
      <c r="H721" s="73">
        <v>48.7</v>
      </c>
      <c r="I721" s="73">
        <v>0</v>
      </c>
      <c r="J721" s="73">
        <v>0</v>
      </c>
      <c r="K721" s="233" t="s">
        <v>335</v>
      </c>
      <c r="L721" s="233" t="s">
        <v>334</v>
      </c>
    </row>
    <row r="722" spans="2:12" ht="82.5" customHeight="1" thickBot="1" x14ac:dyDescent="0.3">
      <c r="B722" s="228"/>
      <c r="C722" s="230"/>
      <c r="D722" s="51" t="s">
        <v>220</v>
      </c>
      <c r="E722" s="163"/>
      <c r="F722" s="66">
        <f t="shared" si="168"/>
        <v>212.89999999999998</v>
      </c>
      <c r="G722" s="73">
        <v>164.2</v>
      </c>
      <c r="H722" s="73">
        <v>48.7</v>
      </c>
      <c r="I722" s="73">
        <v>0</v>
      </c>
      <c r="J722" s="73">
        <v>0</v>
      </c>
      <c r="K722" s="214"/>
      <c r="L722" s="214"/>
    </row>
    <row r="723" spans="2:12" ht="88.5" customHeight="1" thickBot="1" x14ac:dyDescent="0.3">
      <c r="B723" s="228"/>
      <c r="C723" s="230"/>
      <c r="D723" s="51" t="s">
        <v>454</v>
      </c>
      <c r="E723" s="163"/>
      <c r="F723" s="66">
        <f t="shared" si="168"/>
        <v>124.8</v>
      </c>
      <c r="G723" s="73">
        <v>107</v>
      </c>
      <c r="H723" s="73">
        <v>17.8</v>
      </c>
      <c r="I723" s="73">
        <v>0</v>
      </c>
      <c r="J723" s="73">
        <v>0</v>
      </c>
      <c r="K723" s="214"/>
      <c r="L723" s="214"/>
    </row>
    <row r="724" spans="2:12" ht="68.25" customHeight="1" thickBot="1" x14ac:dyDescent="0.3">
      <c r="B724" s="228"/>
      <c r="C724" s="231"/>
      <c r="D724" s="51" t="s">
        <v>455</v>
      </c>
      <c r="E724" s="164"/>
      <c r="F724" s="66">
        <f t="shared" si="168"/>
        <v>124.8</v>
      </c>
      <c r="G724" s="73">
        <v>107</v>
      </c>
      <c r="H724" s="73">
        <v>17.8</v>
      </c>
      <c r="I724" s="73">
        <v>0</v>
      </c>
      <c r="J724" s="73">
        <v>0</v>
      </c>
      <c r="K724" s="215"/>
      <c r="L724" s="215"/>
    </row>
    <row r="725" spans="2:12" ht="29.25" customHeight="1" thickBot="1" x14ac:dyDescent="0.3">
      <c r="B725" s="227" t="s">
        <v>427</v>
      </c>
      <c r="C725" s="229" t="s">
        <v>187</v>
      </c>
      <c r="D725" s="51" t="s">
        <v>219</v>
      </c>
      <c r="E725" s="232"/>
      <c r="F725" s="66">
        <f t="shared" si="168"/>
        <v>3.1</v>
      </c>
      <c r="G725" s="73">
        <v>3.1</v>
      </c>
      <c r="H725" s="73">
        <v>0</v>
      </c>
      <c r="I725" s="73">
        <v>0</v>
      </c>
      <c r="J725" s="73">
        <v>0</v>
      </c>
      <c r="K725" s="233" t="s">
        <v>336</v>
      </c>
      <c r="L725" s="233" t="s">
        <v>334</v>
      </c>
    </row>
    <row r="726" spans="2:12" ht="27.75" customHeight="1" thickBot="1" x14ac:dyDescent="0.3">
      <c r="B726" s="228"/>
      <c r="C726" s="230"/>
      <c r="D726" s="51" t="s">
        <v>220</v>
      </c>
      <c r="E726" s="163"/>
      <c r="F726" s="66">
        <f t="shared" si="168"/>
        <v>3.1</v>
      </c>
      <c r="G726" s="73">
        <v>3.1</v>
      </c>
      <c r="H726" s="73">
        <v>0</v>
      </c>
      <c r="I726" s="73">
        <v>0</v>
      </c>
      <c r="J726" s="73">
        <v>0</v>
      </c>
      <c r="K726" s="214"/>
      <c r="L726" s="214"/>
    </row>
    <row r="727" spans="2:12" ht="30.75" customHeight="1" thickBot="1" x14ac:dyDescent="0.3">
      <c r="B727" s="228"/>
      <c r="C727" s="230"/>
      <c r="D727" s="51" t="s">
        <v>454</v>
      </c>
      <c r="E727" s="163"/>
      <c r="F727" s="66">
        <f t="shared" si="168"/>
        <v>0.2</v>
      </c>
      <c r="G727" s="73">
        <v>0.2</v>
      </c>
      <c r="H727" s="73">
        <v>0</v>
      </c>
      <c r="I727" s="73">
        <v>0</v>
      </c>
      <c r="J727" s="73">
        <v>0</v>
      </c>
      <c r="K727" s="214"/>
      <c r="L727" s="214"/>
    </row>
    <row r="728" spans="2:12" ht="39.75" customHeight="1" thickBot="1" x14ac:dyDescent="0.3">
      <c r="B728" s="228"/>
      <c r="C728" s="231"/>
      <c r="D728" s="51" t="s">
        <v>455</v>
      </c>
      <c r="E728" s="164"/>
      <c r="F728" s="66">
        <f t="shared" si="168"/>
        <v>0.2</v>
      </c>
      <c r="G728" s="73">
        <v>0.2</v>
      </c>
      <c r="H728" s="73">
        <v>0</v>
      </c>
      <c r="I728" s="73">
        <v>0</v>
      </c>
      <c r="J728" s="73">
        <v>0</v>
      </c>
      <c r="K728" s="215"/>
      <c r="L728" s="215"/>
    </row>
    <row r="729" spans="2:12" ht="30" customHeight="1" thickBot="1" x14ac:dyDescent="0.3">
      <c r="B729" s="227" t="s">
        <v>428</v>
      </c>
      <c r="C729" s="229" t="s">
        <v>188</v>
      </c>
      <c r="D729" s="51" t="s">
        <v>219</v>
      </c>
      <c r="E729" s="232"/>
      <c r="F729" s="66">
        <f t="shared" si="168"/>
        <v>89</v>
      </c>
      <c r="G729" s="73">
        <v>89</v>
      </c>
      <c r="H729" s="73">
        <v>0</v>
      </c>
      <c r="I729" s="73">
        <v>0</v>
      </c>
      <c r="J729" s="73">
        <v>0</v>
      </c>
      <c r="K729" s="233" t="s">
        <v>337</v>
      </c>
      <c r="L729" s="233" t="s">
        <v>334</v>
      </c>
    </row>
    <row r="730" spans="2:12" ht="26.25" customHeight="1" thickBot="1" x14ac:dyDescent="0.3">
      <c r="B730" s="228"/>
      <c r="C730" s="230"/>
      <c r="D730" s="51" t="s">
        <v>220</v>
      </c>
      <c r="E730" s="163"/>
      <c r="F730" s="66">
        <f t="shared" si="168"/>
        <v>89</v>
      </c>
      <c r="G730" s="73">
        <v>89</v>
      </c>
      <c r="H730" s="73">
        <v>0</v>
      </c>
      <c r="I730" s="73">
        <v>0</v>
      </c>
      <c r="J730" s="73">
        <v>0</v>
      </c>
      <c r="K730" s="214"/>
      <c r="L730" s="214"/>
    </row>
    <row r="731" spans="2:12" ht="30" customHeight="1" thickBot="1" x14ac:dyDescent="0.3">
      <c r="B731" s="228"/>
      <c r="C731" s="230"/>
      <c r="D731" s="51" t="s">
        <v>454</v>
      </c>
      <c r="E731" s="163"/>
      <c r="F731" s="66">
        <f t="shared" si="168"/>
        <v>26.4</v>
      </c>
      <c r="G731" s="73">
        <v>26.4</v>
      </c>
      <c r="H731" s="73">
        <v>0</v>
      </c>
      <c r="I731" s="73">
        <v>0</v>
      </c>
      <c r="J731" s="73">
        <v>0</v>
      </c>
      <c r="K731" s="214"/>
      <c r="L731" s="214"/>
    </row>
    <row r="732" spans="2:12" ht="39.75" customHeight="1" thickBot="1" x14ac:dyDescent="0.3">
      <c r="B732" s="228"/>
      <c r="C732" s="231"/>
      <c r="D732" s="51" t="s">
        <v>455</v>
      </c>
      <c r="E732" s="164"/>
      <c r="F732" s="66">
        <f t="shared" si="168"/>
        <v>26.4</v>
      </c>
      <c r="G732" s="73">
        <v>26.4</v>
      </c>
      <c r="H732" s="73">
        <v>0</v>
      </c>
      <c r="I732" s="73">
        <v>0</v>
      </c>
      <c r="J732" s="73">
        <v>0</v>
      </c>
      <c r="K732" s="215"/>
      <c r="L732" s="215"/>
    </row>
    <row r="733" spans="2:12" ht="39.75" customHeight="1" thickBot="1" x14ac:dyDescent="0.3">
      <c r="B733" s="227" t="s">
        <v>429</v>
      </c>
      <c r="C733" s="229" t="s">
        <v>189</v>
      </c>
      <c r="D733" s="51" t="s">
        <v>219</v>
      </c>
      <c r="E733" s="232"/>
      <c r="F733" s="66">
        <f t="shared" si="168"/>
        <v>9.5</v>
      </c>
      <c r="G733" s="73">
        <v>9.5</v>
      </c>
      <c r="H733" s="73">
        <v>0</v>
      </c>
      <c r="I733" s="73">
        <v>0</v>
      </c>
      <c r="J733" s="73">
        <v>0</v>
      </c>
      <c r="K733" s="233" t="s">
        <v>338</v>
      </c>
      <c r="L733" s="233" t="s">
        <v>334</v>
      </c>
    </row>
    <row r="734" spans="2:12" ht="39.75" customHeight="1" thickBot="1" x14ac:dyDescent="0.3">
      <c r="B734" s="228"/>
      <c r="C734" s="230"/>
      <c r="D734" s="51" t="s">
        <v>220</v>
      </c>
      <c r="E734" s="163"/>
      <c r="F734" s="66">
        <f t="shared" si="168"/>
        <v>9.5</v>
      </c>
      <c r="G734" s="73">
        <v>9.5</v>
      </c>
      <c r="H734" s="73">
        <v>0</v>
      </c>
      <c r="I734" s="73">
        <v>0</v>
      </c>
      <c r="J734" s="73">
        <v>0</v>
      </c>
      <c r="K734" s="214"/>
      <c r="L734" s="214"/>
    </row>
    <row r="735" spans="2:12" ht="39.75" customHeight="1" thickBot="1" x14ac:dyDescent="0.3">
      <c r="B735" s="228"/>
      <c r="C735" s="230"/>
      <c r="D735" s="51" t="s">
        <v>454</v>
      </c>
      <c r="E735" s="163"/>
      <c r="F735" s="66">
        <f t="shared" si="168"/>
        <v>1</v>
      </c>
      <c r="G735" s="73">
        <v>1</v>
      </c>
      <c r="H735" s="73">
        <v>0</v>
      </c>
      <c r="I735" s="73">
        <v>0</v>
      </c>
      <c r="J735" s="73">
        <v>0</v>
      </c>
      <c r="K735" s="214"/>
      <c r="L735" s="214"/>
    </row>
    <row r="736" spans="2:12" ht="39.75" customHeight="1" thickBot="1" x14ac:dyDescent="0.3">
      <c r="B736" s="228"/>
      <c r="C736" s="231"/>
      <c r="D736" s="51" t="s">
        <v>455</v>
      </c>
      <c r="E736" s="164"/>
      <c r="F736" s="66">
        <f t="shared" si="168"/>
        <v>1</v>
      </c>
      <c r="G736" s="73">
        <v>1</v>
      </c>
      <c r="H736" s="73">
        <v>0</v>
      </c>
      <c r="I736" s="73">
        <v>0</v>
      </c>
      <c r="J736" s="73">
        <v>0</v>
      </c>
      <c r="K736" s="215"/>
      <c r="L736" s="215"/>
    </row>
    <row r="737" spans="2:12" ht="29.25" customHeight="1" thickBot="1" x14ac:dyDescent="0.3">
      <c r="B737" s="227" t="s">
        <v>430</v>
      </c>
      <c r="C737" s="229" t="s">
        <v>190</v>
      </c>
      <c r="D737" s="51" t="s">
        <v>219</v>
      </c>
      <c r="E737" s="232"/>
      <c r="F737" s="66">
        <f t="shared" si="168"/>
        <v>8</v>
      </c>
      <c r="G737" s="73">
        <v>8</v>
      </c>
      <c r="H737" s="73">
        <v>0</v>
      </c>
      <c r="I737" s="73">
        <v>0</v>
      </c>
      <c r="J737" s="73">
        <v>0</v>
      </c>
      <c r="K737" s="233" t="s">
        <v>339</v>
      </c>
      <c r="L737" s="233" t="s">
        <v>334</v>
      </c>
    </row>
    <row r="738" spans="2:12" ht="27.75" customHeight="1" thickBot="1" x14ac:dyDescent="0.3">
      <c r="B738" s="228"/>
      <c r="C738" s="230"/>
      <c r="D738" s="51" t="s">
        <v>220</v>
      </c>
      <c r="E738" s="163"/>
      <c r="F738" s="66">
        <f t="shared" si="168"/>
        <v>8</v>
      </c>
      <c r="G738" s="73">
        <v>8</v>
      </c>
      <c r="H738" s="73">
        <v>0</v>
      </c>
      <c r="I738" s="73">
        <v>0</v>
      </c>
      <c r="J738" s="73">
        <v>0</v>
      </c>
      <c r="K738" s="214"/>
      <c r="L738" s="214"/>
    </row>
    <row r="739" spans="2:12" ht="27" customHeight="1" thickBot="1" x14ac:dyDescent="0.3">
      <c r="B739" s="228"/>
      <c r="C739" s="230"/>
      <c r="D739" s="51" t="s">
        <v>454</v>
      </c>
      <c r="E739" s="163"/>
      <c r="F739" s="66">
        <f t="shared" si="168"/>
        <v>0</v>
      </c>
      <c r="G739" s="73">
        <v>0</v>
      </c>
      <c r="H739" s="73">
        <v>0</v>
      </c>
      <c r="I739" s="73">
        <v>0</v>
      </c>
      <c r="J739" s="73">
        <v>0</v>
      </c>
      <c r="K739" s="214"/>
      <c r="L739" s="214"/>
    </row>
    <row r="740" spans="2:12" ht="39.75" customHeight="1" thickBot="1" x14ac:dyDescent="0.3">
      <c r="B740" s="228"/>
      <c r="C740" s="231"/>
      <c r="D740" s="51" t="s">
        <v>455</v>
      </c>
      <c r="E740" s="164"/>
      <c r="F740" s="66">
        <f t="shared" si="168"/>
        <v>0</v>
      </c>
      <c r="G740" s="73">
        <v>0</v>
      </c>
      <c r="H740" s="73">
        <v>0</v>
      </c>
      <c r="I740" s="73">
        <v>0</v>
      </c>
      <c r="J740" s="73">
        <v>0</v>
      </c>
      <c r="K740" s="215"/>
      <c r="L740" s="215"/>
    </row>
    <row r="741" spans="2:12" ht="28.5" customHeight="1" thickBot="1" x14ac:dyDescent="0.3">
      <c r="B741" s="227" t="s">
        <v>431</v>
      </c>
      <c r="C741" s="229" t="s">
        <v>191</v>
      </c>
      <c r="D741" s="51" t="s">
        <v>219</v>
      </c>
      <c r="E741" s="232"/>
      <c r="F741" s="66">
        <f t="shared" si="168"/>
        <v>358.29999999999995</v>
      </c>
      <c r="G741" s="73">
        <v>291.89999999999998</v>
      </c>
      <c r="H741" s="73">
        <v>66.400000000000006</v>
      </c>
      <c r="I741" s="73">
        <v>0</v>
      </c>
      <c r="J741" s="73">
        <v>0</v>
      </c>
      <c r="K741" s="233" t="s">
        <v>340</v>
      </c>
      <c r="L741" s="233" t="s">
        <v>334</v>
      </c>
    </row>
    <row r="742" spans="2:12" ht="28.5" customHeight="1" thickBot="1" x14ac:dyDescent="0.3">
      <c r="B742" s="228"/>
      <c r="C742" s="230"/>
      <c r="D742" s="51" t="s">
        <v>220</v>
      </c>
      <c r="E742" s="163"/>
      <c r="F742" s="66">
        <f t="shared" si="168"/>
        <v>358.29999999999995</v>
      </c>
      <c r="G742" s="73">
        <v>291.89999999999998</v>
      </c>
      <c r="H742" s="73">
        <v>66.400000000000006</v>
      </c>
      <c r="I742" s="73">
        <v>0</v>
      </c>
      <c r="J742" s="73">
        <v>0</v>
      </c>
      <c r="K742" s="214"/>
      <c r="L742" s="214"/>
    </row>
    <row r="743" spans="2:12" ht="30" customHeight="1" thickBot="1" x14ac:dyDescent="0.3">
      <c r="B743" s="228"/>
      <c r="C743" s="230"/>
      <c r="D743" s="51" t="s">
        <v>454</v>
      </c>
      <c r="E743" s="163"/>
      <c r="F743" s="66">
        <f t="shared" si="168"/>
        <v>180.8</v>
      </c>
      <c r="G743" s="73">
        <v>140</v>
      </c>
      <c r="H743" s="73">
        <v>40.799999999999997</v>
      </c>
      <c r="I743" s="73">
        <v>0</v>
      </c>
      <c r="J743" s="73">
        <v>0</v>
      </c>
      <c r="K743" s="214"/>
      <c r="L743" s="214"/>
    </row>
    <row r="744" spans="2:12" ht="39.75" customHeight="1" thickBot="1" x14ac:dyDescent="0.3">
      <c r="B744" s="228"/>
      <c r="C744" s="231"/>
      <c r="D744" s="51" t="s">
        <v>455</v>
      </c>
      <c r="E744" s="164"/>
      <c r="F744" s="66">
        <f t="shared" si="168"/>
        <v>180.8</v>
      </c>
      <c r="G744" s="73">
        <v>140</v>
      </c>
      <c r="H744" s="73">
        <v>40.799999999999997</v>
      </c>
      <c r="I744" s="73">
        <v>0</v>
      </c>
      <c r="J744" s="73">
        <v>0</v>
      </c>
      <c r="K744" s="215"/>
      <c r="L744" s="215"/>
    </row>
    <row r="745" spans="2:12" ht="29.25" customHeight="1" thickBot="1" x14ac:dyDescent="0.3">
      <c r="B745" s="317" t="s">
        <v>432</v>
      </c>
      <c r="C745" s="323" t="s">
        <v>122</v>
      </c>
      <c r="D745" s="109" t="s">
        <v>219</v>
      </c>
      <c r="E745" s="110"/>
      <c r="F745" s="112">
        <f t="shared" si="168"/>
        <v>619.4</v>
      </c>
      <c r="G745" s="111">
        <f>G749</f>
        <v>0</v>
      </c>
      <c r="H745" s="111">
        <f>H749</f>
        <v>0</v>
      </c>
      <c r="I745" s="111">
        <f>I749</f>
        <v>0</v>
      </c>
      <c r="J745" s="111">
        <f>J749</f>
        <v>619.4</v>
      </c>
      <c r="K745" s="269"/>
      <c r="L745" s="269"/>
    </row>
    <row r="746" spans="2:12" ht="28.5" customHeight="1" thickBot="1" x14ac:dyDescent="0.3">
      <c r="B746" s="317"/>
      <c r="C746" s="324"/>
      <c r="D746" s="109" t="s">
        <v>220</v>
      </c>
      <c r="E746" s="110"/>
      <c r="F746" s="112">
        <f t="shared" ref="F746:F748" si="169">G746+H746+I746+J746</f>
        <v>619.4</v>
      </c>
      <c r="G746" s="111">
        <f t="shared" ref="G746:J748" si="170">G750</f>
        <v>0</v>
      </c>
      <c r="H746" s="111">
        <f t="shared" si="170"/>
        <v>0</v>
      </c>
      <c r="I746" s="111">
        <f t="shared" si="170"/>
        <v>0</v>
      </c>
      <c r="J746" s="111">
        <f t="shared" si="170"/>
        <v>619.4</v>
      </c>
      <c r="K746" s="219"/>
      <c r="L746" s="269"/>
    </row>
    <row r="747" spans="2:12" ht="39.75" customHeight="1" thickBot="1" x14ac:dyDescent="0.3">
      <c r="B747" s="317"/>
      <c r="C747" s="324"/>
      <c r="D747" s="109" t="s">
        <v>456</v>
      </c>
      <c r="E747" s="110"/>
      <c r="F747" s="112">
        <f t="shared" si="169"/>
        <v>146.19999999999999</v>
      </c>
      <c r="G747" s="111">
        <f t="shared" si="170"/>
        <v>0</v>
      </c>
      <c r="H747" s="111">
        <f t="shared" si="170"/>
        <v>0</v>
      </c>
      <c r="I747" s="111">
        <f t="shared" si="170"/>
        <v>0</v>
      </c>
      <c r="J747" s="111">
        <f t="shared" si="170"/>
        <v>146.19999999999999</v>
      </c>
      <c r="K747" s="219"/>
      <c r="L747" s="269"/>
    </row>
    <row r="748" spans="2:12" ht="39.75" customHeight="1" thickBot="1" x14ac:dyDescent="0.3">
      <c r="B748" s="317"/>
      <c r="C748" s="324"/>
      <c r="D748" s="109" t="s">
        <v>457</v>
      </c>
      <c r="E748" s="110"/>
      <c r="F748" s="112">
        <f t="shared" si="169"/>
        <v>80.397999999999996</v>
      </c>
      <c r="G748" s="111">
        <f t="shared" si="170"/>
        <v>0</v>
      </c>
      <c r="H748" s="111">
        <f t="shared" si="170"/>
        <v>0</v>
      </c>
      <c r="I748" s="111">
        <f t="shared" si="170"/>
        <v>0</v>
      </c>
      <c r="J748" s="111">
        <f t="shared" si="170"/>
        <v>80.397999999999996</v>
      </c>
      <c r="K748" s="219"/>
      <c r="L748" s="269"/>
    </row>
    <row r="749" spans="2:12" ht="27.75" customHeight="1" thickBot="1" x14ac:dyDescent="0.3">
      <c r="B749" s="210" t="s">
        <v>248</v>
      </c>
      <c r="C749" s="314" t="s">
        <v>126</v>
      </c>
      <c r="D749" s="15" t="s">
        <v>219</v>
      </c>
      <c r="E749" s="304"/>
      <c r="F749" s="71">
        <f>G749+H749+I749+J749</f>
        <v>619.4</v>
      </c>
      <c r="G749" s="67">
        <v>0</v>
      </c>
      <c r="H749" s="67">
        <v>0</v>
      </c>
      <c r="I749" s="67">
        <v>0</v>
      </c>
      <c r="J749" s="67">
        <v>619.4</v>
      </c>
      <c r="K749" s="194"/>
      <c r="L749" s="194" t="s">
        <v>310</v>
      </c>
    </row>
    <row r="750" spans="2:12" ht="32.25" customHeight="1" thickBot="1" x14ac:dyDescent="0.3">
      <c r="B750" s="210"/>
      <c r="C750" s="315"/>
      <c r="D750" s="15" t="s">
        <v>220</v>
      </c>
      <c r="E750" s="260"/>
      <c r="F750" s="71">
        <f t="shared" ref="F750:F752" si="171">G750+H750+I750+J750</f>
        <v>619.4</v>
      </c>
      <c r="G750" s="67">
        <v>0</v>
      </c>
      <c r="H750" s="67">
        <v>0</v>
      </c>
      <c r="I750" s="67">
        <v>0</v>
      </c>
      <c r="J750" s="67">
        <v>619.4</v>
      </c>
      <c r="K750" s="252"/>
      <c r="L750" s="194"/>
    </row>
    <row r="751" spans="2:12" ht="31.5" customHeight="1" thickBot="1" x14ac:dyDescent="0.3">
      <c r="B751" s="210"/>
      <c r="C751" s="315"/>
      <c r="D751" s="15" t="s">
        <v>456</v>
      </c>
      <c r="E751" s="260"/>
      <c r="F751" s="71">
        <f t="shared" si="171"/>
        <v>146.19999999999999</v>
      </c>
      <c r="G751" s="67">
        <v>0</v>
      </c>
      <c r="H751" s="67">
        <v>0</v>
      </c>
      <c r="I751" s="67">
        <v>0</v>
      </c>
      <c r="J751" s="67">
        <v>146.19999999999999</v>
      </c>
      <c r="K751" s="252"/>
      <c r="L751" s="194"/>
    </row>
    <row r="752" spans="2:12" ht="39.75" customHeight="1" thickBot="1" x14ac:dyDescent="0.3">
      <c r="B752" s="210"/>
      <c r="C752" s="316"/>
      <c r="D752" s="15" t="s">
        <v>458</v>
      </c>
      <c r="E752" s="261"/>
      <c r="F752" s="71">
        <f t="shared" si="171"/>
        <v>80.397999999999996</v>
      </c>
      <c r="G752" s="67">
        <v>0</v>
      </c>
      <c r="H752" s="67">
        <v>0</v>
      </c>
      <c r="I752" s="67">
        <v>0</v>
      </c>
      <c r="J752" s="67">
        <v>80.397999999999996</v>
      </c>
      <c r="K752" s="252"/>
      <c r="L752" s="194"/>
    </row>
    <row r="753" spans="2:12" ht="15.75" customHeight="1" thickBot="1" x14ac:dyDescent="0.3">
      <c r="B753" s="301" t="s">
        <v>247</v>
      </c>
      <c r="C753" s="293"/>
      <c r="D753" s="293"/>
      <c r="E753" s="293"/>
      <c r="F753" s="293"/>
      <c r="G753" s="293"/>
      <c r="H753" s="293"/>
      <c r="I753" s="293"/>
      <c r="J753" s="293"/>
      <c r="K753" s="293"/>
      <c r="L753" s="294"/>
    </row>
    <row r="754" spans="2:12" ht="27" customHeight="1" thickBot="1" x14ac:dyDescent="0.3">
      <c r="B754" s="302">
        <v>19</v>
      </c>
      <c r="C754" s="269" t="s">
        <v>39</v>
      </c>
      <c r="D754" s="109" t="s">
        <v>219</v>
      </c>
      <c r="E754" s="216"/>
      <c r="F754" s="111">
        <f>G754+H754+I754+J754</f>
        <v>17.6159</v>
      </c>
      <c r="G754" s="111">
        <f>G758</f>
        <v>0</v>
      </c>
      <c r="H754" s="111">
        <f>H758</f>
        <v>17.6159</v>
      </c>
      <c r="I754" s="111">
        <f>I758</f>
        <v>0</v>
      </c>
      <c r="J754" s="111">
        <f>J758</f>
        <v>0</v>
      </c>
      <c r="K754" s="269"/>
      <c r="L754" s="269"/>
    </row>
    <row r="755" spans="2:12" ht="30" customHeight="1" thickBot="1" x14ac:dyDescent="0.3">
      <c r="B755" s="302"/>
      <c r="C755" s="269"/>
      <c r="D755" s="109" t="s">
        <v>220</v>
      </c>
      <c r="E755" s="156"/>
      <c r="F755" s="111">
        <f t="shared" ref="F755:F757" si="172">G755+H755+I755+J755</f>
        <v>17.6159</v>
      </c>
      <c r="G755" s="111">
        <f t="shared" ref="G755:J757" si="173">G759</f>
        <v>0</v>
      </c>
      <c r="H755" s="111">
        <f t="shared" si="173"/>
        <v>17.6159</v>
      </c>
      <c r="I755" s="111">
        <f t="shared" si="173"/>
        <v>0</v>
      </c>
      <c r="J755" s="111">
        <f t="shared" si="173"/>
        <v>0</v>
      </c>
      <c r="K755" s="219"/>
      <c r="L755" s="269"/>
    </row>
    <row r="756" spans="2:12" ht="30.75" customHeight="1" thickBot="1" x14ac:dyDescent="0.3">
      <c r="B756" s="302"/>
      <c r="C756" s="269"/>
      <c r="D756" s="109" t="s">
        <v>459</v>
      </c>
      <c r="E756" s="156"/>
      <c r="F756" s="111">
        <f t="shared" si="172"/>
        <v>14.6159</v>
      </c>
      <c r="G756" s="111">
        <f t="shared" si="173"/>
        <v>0</v>
      </c>
      <c r="H756" s="111">
        <f t="shared" si="173"/>
        <v>14.6159</v>
      </c>
      <c r="I756" s="111">
        <f t="shared" si="173"/>
        <v>0</v>
      </c>
      <c r="J756" s="111">
        <f t="shared" si="173"/>
        <v>0</v>
      </c>
      <c r="K756" s="219"/>
      <c r="L756" s="269"/>
    </row>
    <row r="757" spans="2:12" ht="42" customHeight="1" thickBot="1" x14ac:dyDescent="0.3">
      <c r="B757" s="302"/>
      <c r="C757" s="269"/>
      <c r="D757" s="109" t="s">
        <v>457</v>
      </c>
      <c r="E757" s="157"/>
      <c r="F757" s="111">
        <f t="shared" si="172"/>
        <v>0</v>
      </c>
      <c r="G757" s="111">
        <f t="shared" si="173"/>
        <v>0</v>
      </c>
      <c r="H757" s="111">
        <f t="shared" si="173"/>
        <v>0</v>
      </c>
      <c r="I757" s="111">
        <f t="shared" si="173"/>
        <v>0</v>
      </c>
      <c r="J757" s="111">
        <f t="shared" si="173"/>
        <v>0</v>
      </c>
      <c r="K757" s="219"/>
      <c r="L757" s="269"/>
    </row>
    <row r="758" spans="2:12" ht="27.75" customHeight="1" thickBot="1" x14ac:dyDescent="0.3">
      <c r="B758" s="220" t="s">
        <v>248</v>
      </c>
      <c r="C758" s="238" t="s">
        <v>124</v>
      </c>
      <c r="D758" s="85" t="s">
        <v>219</v>
      </c>
      <c r="E758" s="155"/>
      <c r="F758" s="77">
        <f>G758+H758+I758+J758</f>
        <v>17.6159</v>
      </c>
      <c r="G758" s="86">
        <f>G762+G766</f>
        <v>0</v>
      </c>
      <c r="H758" s="86">
        <f>H762+H766</f>
        <v>17.6159</v>
      </c>
      <c r="I758" s="86">
        <f>I762+I766</f>
        <v>0</v>
      </c>
      <c r="J758" s="86">
        <f>J762+J766</f>
        <v>0</v>
      </c>
      <c r="K758" s="311"/>
      <c r="L758" s="311" t="s">
        <v>501</v>
      </c>
    </row>
    <row r="759" spans="2:12" ht="28.5" customHeight="1" thickBot="1" x14ac:dyDescent="0.3">
      <c r="B759" s="220"/>
      <c r="C759" s="238"/>
      <c r="D759" s="85" t="s">
        <v>220</v>
      </c>
      <c r="E759" s="156"/>
      <c r="F759" s="77">
        <f t="shared" ref="F759:F761" si="174">G759+H759+I759+J759</f>
        <v>17.6159</v>
      </c>
      <c r="G759" s="86">
        <f t="shared" ref="G759:J761" si="175">G763+G767</f>
        <v>0</v>
      </c>
      <c r="H759" s="86">
        <f t="shared" si="175"/>
        <v>17.6159</v>
      </c>
      <c r="I759" s="86">
        <f t="shared" si="175"/>
        <v>0</v>
      </c>
      <c r="J759" s="86">
        <f t="shared" si="175"/>
        <v>0</v>
      </c>
      <c r="K759" s="241"/>
      <c r="L759" s="311"/>
    </row>
    <row r="760" spans="2:12" ht="39.75" customHeight="1" thickBot="1" x14ac:dyDescent="0.3">
      <c r="B760" s="220"/>
      <c r="C760" s="238"/>
      <c r="D760" s="85" t="s">
        <v>456</v>
      </c>
      <c r="E760" s="156"/>
      <c r="F760" s="77">
        <f t="shared" si="174"/>
        <v>14.6159</v>
      </c>
      <c r="G760" s="86">
        <f t="shared" si="175"/>
        <v>0</v>
      </c>
      <c r="H760" s="86">
        <f t="shared" si="175"/>
        <v>14.6159</v>
      </c>
      <c r="I760" s="86">
        <f t="shared" si="175"/>
        <v>0</v>
      </c>
      <c r="J760" s="86">
        <f t="shared" si="175"/>
        <v>0</v>
      </c>
      <c r="K760" s="241"/>
      <c r="L760" s="311"/>
    </row>
    <row r="761" spans="2:12" ht="26.25" customHeight="1" thickBot="1" x14ac:dyDescent="0.3">
      <c r="B761" s="220"/>
      <c r="C761" s="238"/>
      <c r="D761" s="85" t="s">
        <v>458</v>
      </c>
      <c r="E761" s="157"/>
      <c r="F761" s="77">
        <f t="shared" si="174"/>
        <v>0</v>
      </c>
      <c r="G761" s="86">
        <f t="shared" si="175"/>
        <v>0</v>
      </c>
      <c r="H761" s="86">
        <f t="shared" si="175"/>
        <v>0</v>
      </c>
      <c r="I761" s="86">
        <f t="shared" si="175"/>
        <v>0</v>
      </c>
      <c r="J761" s="86">
        <f t="shared" si="175"/>
        <v>0</v>
      </c>
      <c r="K761" s="241"/>
      <c r="L761" s="311"/>
    </row>
    <row r="762" spans="2:12" ht="27" customHeight="1" thickBot="1" x14ac:dyDescent="0.3">
      <c r="B762" s="210" t="s">
        <v>433</v>
      </c>
      <c r="C762" s="190" t="s">
        <v>41</v>
      </c>
      <c r="D762" s="15" t="s">
        <v>219</v>
      </c>
      <c r="E762" s="297">
        <v>614</v>
      </c>
      <c r="F762" s="70">
        <f>G762+H762+I762+J762</f>
        <v>3</v>
      </c>
      <c r="G762" s="88">
        <v>0</v>
      </c>
      <c r="H762" s="67">
        <v>3</v>
      </c>
      <c r="I762" s="67">
        <v>0</v>
      </c>
      <c r="J762" s="67">
        <v>0</v>
      </c>
      <c r="K762" s="194" t="s">
        <v>303</v>
      </c>
      <c r="L762" s="194" t="s">
        <v>501</v>
      </c>
    </row>
    <row r="763" spans="2:12" ht="25.5" customHeight="1" thickBot="1" x14ac:dyDescent="0.3">
      <c r="B763" s="210"/>
      <c r="C763" s="190"/>
      <c r="D763" s="15" t="s">
        <v>220</v>
      </c>
      <c r="E763" s="298"/>
      <c r="F763" s="70">
        <f t="shared" ref="F763:F765" si="176">G763+H763+I763+J763</f>
        <v>3</v>
      </c>
      <c r="G763" s="88">
        <v>0</v>
      </c>
      <c r="H763" s="67">
        <v>3</v>
      </c>
      <c r="I763" s="67">
        <v>0</v>
      </c>
      <c r="J763" s="67">
        <v>0</v>
      </c>
      <c r="K763" s="252"/>
      <c r="L763" s="194"/>
    </row>
    <row r="764" spans="2:12" ht="27.75" customHeight="1" thickBot="1" x14ac:dyDescent="0.3">
      <c r="B764" s="210"/>
      <c r="C764" s="190"/>
      <c r="D764" s="15" t="s">
        <v>459</v>
      </c>
      <c r="E764" s="298"/>
      <c r="F764" s="70">
        <f t="shared" si="176"/>
        <v>0</v>
      </c>
      <c r="G764" s="88">
        <v>0</v>
      </c>
      <c r="H764" s="67">
        <v>0</v>
      </c>
      <c r="I764" s="67">
        <v>0</v>
      </c>
      <c r="J764" s="67">
        <v>0</v>
      </c>
      <c r="K764" s="252"/>
      <c r="L764" s="194"/>
    </row>
    <row r="765" spans="2:12" ht="39.75" customHeight="1" thickBot="1" x14ac:dyDescent="0.3">
      <c r="B765" s="210"/>
      <c r="C765" s="190"/>
      <c r="D765" s="15" t="s">
        <v>457</v>
      </c>
      <c r="E765" s="299"/>
      <c r="F765" s="70">
        <f t="shared" si="176"/>
        <v>0</v>
      </c>
      <c r="G765" s="88">
        <v>0</v>
      </c>
      <c r="H765" s="67">
        <v>0</v>
      </c>
      <c r="I765" s="67">
        <v>0</v>
      </c>
      <c r="J765" s="67">
        <v>0</v>
      </c>
      <c r="K765" s="252"/>
      <c r="L765" s="194"/>
    </row>
    <row r="766" spans="2:12" ht="29.25" customHeight="1" thickBot="1" x14ac:dyDescent="0.3">
      <c r="B766" s="210" t="s">
        <v>434</v>
      </c>
      <c r="C766" s="190" t="s">
        <v>42</v>
      </c>
      <c r="D766" s="15" t="s">
        <v>219</v>
      </c>
      <c r="E766" s="211">
        <v>611</v>
      </c>
      <c r="F766" s="64">
        <f>G766+H766+I766+J766</f>
        <v>14.6159</v>
      </c>
      <c r="G766" s="88">
        <v>0</v>
      </c>
      <c r="H766" s="67">
        <v>14.6159</v>
      </c>
      <c r="I766" s="67">
        <v>0</v>
      </c>
      <c r="J766" s="67">
        <v>0</v>
      </c>
      <c r="K766" s="194" t="s">
        <v>304</v>
      </c>
      <c r="L766" s="194" t="s">
        <v>501</v>
      </c>
    </row>
    <row r="767" spans="2:12" ht="30" customHeight="1" thickBot="1" x14ac:dyDescent="0.3">
      <c r="B767" s="210"/>
      <c r="C767" s="190"/>
      <c r="D767" s="15" t="s">
        <v>220</v>
      </c>
      <c r="E767" s="156"/>
      <c r="F767" s="89">
        <f t="shared" ref="F767:F769" si="177">G767+H767+I767+J767</f>
        <v>14.6159</v>
      </c>
      <c r="G767" s="88">
        <v>0</v>
      </c>
      <c r="H767" s="67">
        <v>14.6159</v>
      </c>
      <c r="I767" s="67">
        <v>0</v>
      </c>
      <c r="J767" s="67">
        <v>0</v>
      </c>
      <c r="K767" s="252"/>
      <c r="L767" s="194"/>
    </row>
    <row r="768" spans="2:12" ht="29.25" customHeight="1" thickBot="1" x14ac:dyDescent="0.3">
      <c r="B768" s="210"/>
      <c r="C768" s="190"/>
      <c r="D768" s="15" t="s">
        <v>456</v>
      </c>
      <c r="E768" s="156"/>
      <c r="F768" s="89">
        <f t="shared" si="177"/>
        <v>14.6159</v>
      </c>
      <c r="G768" s="88">
        <v>0</v>
      </c>
      <c r="H768" s="67">
        <v>14.6159</v>
      </c>
      <c r="I768" s="67">
        <v>0</v>
      </c>
      <c r="J768" s="67">
        <v>0</v>
      </c>
      <c r="K768" s="252"/>
      <c r="L768" s="194"/>
    </row>
    <row r="769" spans="2:12" ht="39.75" customHeight="1" thickBot="1" x14ac:dyDescent="0.3">
      <c r="B769" s="210"/>
      <c r="C769" s="190"/>
      <c r="D769" s="15" t="s">
        <v>457</v>
      </c>
      <c r="E769" s="157"/>
      <c r="F769" s="89">
        <f t="shared" si="177"/>
        <v>0</v>
      </c>
      <c r="G769" s="88">
        <v>0</v>
      </c>
      <c r="H769" s="67">
        <v>0</v>
      </c>
      <c r="I769" s="67">
        <v>0</v>
      </c>
      <c r="J769" s="67">
        <v>0</v>
      </c>
      <c r="K769" s="252"/>
      <c r="L769" s="194"/>
    </row>
    <row r="770" spans="2:12" ht="29.25" customHeight="1" x14ac:dyDescent="0.25"/>
    <row r="771" spans="2:12" ht="27" customHeight="1" x14ac:dyDescent="0.25">
      <c r="B771" s="105" t="s">
        <v>132</v>
      </c>
    </row>
    <row r="772" spans="2:12" ht="31.5" customHeight="1" x14ac:dyDescent="0.25">
      <c r="B772" s="10"/>
    </row>
    <row r="773" spans="2:12" ht="28.5" customHeight="1" x14ac:dyDescent="0.25"/>
    <row r="774" spans="2:12" ht="28.5" customHeight="1" x14ac:dyDescent="0.25"/>
    <row r="775" spans="2:12" ht="26.25" customHeight="1" x14ac:dyDescent="0.25"/>
    <row r="776" spans="2:12" ht="31.5" customHeight="1" x14ac:dyDescent="0.25"/>
    <row r="777" spans="2:12" ht="38.25" customHeight="1" x14ac:dyDescent="0.25"/>
    <row r="778" spans="2:12" ht="27" customHeight="1" x14ac:dyDescent="0.25"/>
    <row r="779" spans="2:12" ht="25.5" customHeight="1" x14ac:dyDescent="0.25"/>
    <row r="780" spans="2:12" ht="31.5" customHeight="1" x14ac:dyDescent="0.25"/>
    <row r="781" spans="2:12" ht="38.25" customHeight="1" x14ac:dyDescent="0.25"/>
    <row r="782" spans="2:12" ht="26.25" customHeight="1" x14ac:dyDescent="0.25"/>
    <row r="783" spans="2:12" ht="26.25" customHeight="1" x14ac:dyDescent="0.25"/>
    <row r="784" spans="2:12" ht="30.75" customHeight="1" x14ac:dyDescent="0.25"/>
    <row r="785" ht="42.75" customHeight="1" x14ac:dyDescent="0.25"/>
    <row r="786" ht="29.25" customHeight="1" x14ac:dyDescent="0.25"/>
    <row r="787" ht="30.75" customHeight="1" x14ac:dyDescent="0.25"/>
    <row r="788" ht="27" customHeight="1" x14ac:dyDescent="0.25"/>
    <row r="789" ht="38.25" customHeight="1" x14ac:dyDescent="0.25"/>
    <row r="790" ht="28.5" customHeight="1" x14ac:dyDescent="0.25"/>
    <row r="791" ht="29.25" customHeight="1" x14ac:dyDescent="0.25"/>
    <row r="792" ht="27" customHeight="1" x14ac:dyDescent="0.25"/>
    <row r="793" ht="48" customHeight="1" x14ac:dyDescent="0.25"/>
    <row r="794" ht="36" customHeight="1" x14ac:dyDescent="0.25"/>
    <row r="795" ht="29.25" customHeight="1" x14ac:dyDescent="0.25"/>
    <row r="796" ht="27" customHeight="1" x14ac:dyDescent="0.25"/>
    <row r="797" ht="27" customHeight="1" x14ac:dyDescent="0.25"/>
    <row r="798" ht="39.75" customHeight="1" x14ac:dyDescent="0.25"/>
    <row r="799" ht="30.75" customHeight="1" x14ac:dyDescent="0.25"/>
    <row r="800" ht="30" customHeight="1" x14ac:dyDescent="0.25"/>
    <row r="801" ht="26.25" customHeight="1" x14ac:dyDescent="0.25"/>
    <row r="802" ht="43.5" customHeight="1" x14ac:dyDescent="0.25"/>
    <row r="803" ht="31.5" customHeight="1" x14ac:dyDescent="0.25"/>
    <row r="804" ht="31.5" customHeight="1" x14ac:dyDescent="0.25"/>
    <row r="805" ht="31.5" customHeight="1" x14ac:dyDescent="0.25"/>
    <row r="806" ht="38.25" customHeight="1" x14ac:dyDescent="0.25"/>
    <row r="807" ht="25.5" customHeight="1" x14ac:dyDescent="0.25"/>
    <row r="808" ht="26.25" customHeight="1" x14ac:dyDescent="0.25"/>
    <row r="809" ht="27" customHeight="1" x14ac:dyDescent="0.25"/>
    <row r="810" ht="40.5" customHeight="1" x14ac:dyDescent="0.25"/>
    <row r="811" ht="27" customHeight="1" x14ac:dyDescent="0.25"/>
    <row r="812" ht="27" customHeight="1" x14ac:dyDescent="0.25"/>
    <row r="813" ht="27" customHeight="1" x14ac:dyDescent="0.25"/>
    <row r="814" ht="38.25" customHeight="1" x14ac:dyDescent="0.25"/>
    <row r="815" ht="31.5" customHeight="1" x14ac:dyDescent="0.25"/>
    <row r="816" ht="31.5" customHeight="1" x14ac:dyDescent="0.25"/>
    <row r="817" ht="31.5" customHeight="1" x14ac:dyDescent="0.25"/>
    <row r="818" ht="42" customHeight="1" x14ac:dyDescent="0.25"/>
    <row r="819" ht="31.5" customHeight="1" x14ac:dyDescent="0.25"/>
    <row r="820" ht="31.5" customHeight="1" x14ac:dyDescent="0.25"/>
    <row r="821" ht="31.5" customHeight="1" x14ac:dyDescent="0.25"/>
    <row r="822" ht="39.75" customHeight="1" x14ac:dyDescent="0.25"/>
    <row r="823" ht="31.5" customHeight="1" x14ac:dyDescent="0.25"/>
    <row r="824" ht="31.5" customHeight="1" x14ac:dyDescent="0.25"/>
    <row r="825" ht="31.5" customHeight="1" x14ac:dyDescent="0.25"/>
    <row r="826" ht="38.25" customHeight="1" x14ac:dyDescent="0.25"/>
    <row r="827" ht="39" customHeight="1" x14ac:dyDescent="0.25"/>
    <row r="828" ht="28.5" customHeight="1" x14ac:dyDescent="0.25"/>
    <row r="829" ht="28.5" customHeight="1" x14ac:dyDescent="0.25"/>
    <row r="830" ht="30.75" customHeight="1" x14ac:dyDescent="0.25"/>
    <row r="831" ht="41.25" customHeight="1" x14ac:dyDescent="0.25"/>
    <row r="832" ht="27.75" customHeight="1" x14ac:dyDescent="0.25"/>
    <row r="833" ht="28.5" customHeight="1" x14ac:dyDescent="0.25"/>
    <row r="834" ht="29.25" customHeight="1" x14ac:dyDescent="0.25"/>
    <row r="835" ht="41.25" customHeight="1" x14ac:dyDescent="0.25"/>
    <row r="836" ht="26.25" customHeight="1" x14ac:dyDescent="0.25"/>
    <row r="837" ht="25.5" customHeight="1" x14ac:dyDescent="0.25"/>
    <row r="838" ht="26.25" customHeight="1" x14ac:dyDescent="0.25"/>
    <row r="839" ht="39" customHeight="1" x14ac:dyDescent="0.25"/>
    <row r="840" ht="27.75" customHeight="1" x14ac:dyDescent="0.25"/>
    <row r="841" ht="27.75" customHeight="1" x14ac:dyDescent="0.25"/>
    <row r="842" ht="29.25" customHeight="1" x14ac:dyDescent="0.25"/>
    <row r="843" ht="43.5" customHeight="1" x14ac:dyDescent="0.25"/>
    <row r="844" ht="29.25" customHeight="1" x14ac:dyDescent="0.25"/>
    <row r="845" ht="27.75" customHeight="1" x14ac:dyDescent="0.25"/>
    <row r="846" ht="28.5" customHeight="1" x14ac:dyDescent="0.25"/>
    <row r="847" ht="37.5" customHeight="1" x14ac:dyDescent="0.25"/>
    <row r="848" ht="27.75" customHeight="1" x14ac:dyDescent="0.25"/>
    <row r="849" ht="30.75" customHeight="1" x14ac:dyDescent="0.25"/>
    <row r="850" ht="30" customHeight="1" x14ac:dyDescent="0.25"/>
    <row r="851" ht="37.5" customHeight="1" x14ac:dyDescent="0.25"/>
    <row r="852" ht="27.75" customHeight="1" x14ac:dyDescent="0.25"/>
    <row r="853" ht="30" customHeight="1" x14ac:dyDescent="0.25"/>
    <row r="854" ht="28.5" customHeight="1" x14ac:dyDescent="0.25"/>
    <row r="855" ht="40.5" customHeight="1" x14ac:dyDescent="0.25"/>
    <row r="856" ht="25.5" customHeight="1" x14ac:dyDescent="0.25"/>
    <row r="857" ht="27" customHeight="1" x14ac:dyDescent="0.25"/>
    <row r="858" ht="29.25" customHeight="1" x14ac:dyDescent="0.25"/>
    <row r="859" ht="59.25" customHeight="1" x14ac:dyDescent="0.25"/>
    <row r="860" ht="28.5" customHeight="1" x14ac:dyDescent="0.25"/>
    <row r="861" ht="27.75" customHeight="1" x14ac:dyDescent="0.25"/>
    <row r="862" ht="27" customHeight="1" x14ac:dyDescent="0.25"/>
    <row r="863" ht="40.5" customHeight="1" x14ac:dyDescent="0.25"/>
    <row r="864" ht="40.5" customHeight="1" x14ac:dyDescent="0.25"/>
    <row r="865" ht="46.5" customHeight="1" x14ac:dyDescent="0.25"/>
    <row r="866" ht="28.5" customHeight="1" x14ac:dyDescent="0.25"/>
    <row r="867" ht="38.25" customHeight="1" x14ac:dyDescent="0.25"/>
    <row r="868" ht="28.5" customHeight="1" x14ac:dyDescent="0.25"/>
    <row r="869" ht="31.5" customHeight="1" x14ac:dyDescent="0.25"/>
    <row r="870" ht="37.5" customHeight="1" x14ac:dyDescent="0.25"/>
    <row r="871" ht="51.75" customHeight="1" x14ac:dyDescent="0.25"/>
    <row r="872" ht="30" customHeight="1" x14ac:dyDescent="0.25"/>
    <row r="873" ht="30" customHeight="1" x14ac:dyDescent="0.25"/>
    <row r="874" ht="37.5" customHeight="1" x14ac:dyDescent="0.25"/>
    <row r="875" ht="62.25" customHeight="1" x14ac:dyDescent="0.25"/>
    <row r="876" ht="30.75" customHeight="1" x14ac:dyDescent="0.25"/>
    <row r="877" ht="32.25" customHeight="1" x14ac:dyDescent="0.25"/>
    <row r="878" ht="27" customHeight="1" x14ac:dyDescent="0.25"/>
    <row r="879" ht="47.25" customHeight="1" x14ac:dyDescent="0.25"/>
    <row r="880" ht="30.75" customHeight="1" x14ac:dyDescent="0.25"/>
    <row r="881" ht="27.75" customHeight="1" x14ac:dyDescent="0.25"/>
    <row r="882" ht="26.25" customHeight="1" x14ac:dyDescent="0.25"/>
    <row r="883" ht="40.5" customHeight="1" x14ac:dyDescent="0.25"/>
    <row r="884" ht="25.5" customHeight="1" x14ac:dyDescent="0.25"/>
    <row r="885" ht="27" customHeight="1" x14ac:dyDescent="0.25"/>
    <row r="886" ht="28.5" customHeight="1" x14ac:dyDescent="0.25"/>
    <row r="887" ht="40.5" customHeight="1" x14ac:dyDescent="0.25"/>
    <row r="888" ht="24.75" customHeight="1" x14ac:dyDescent="0.25"/>
    <row r="889" ht="29.25" customHeight="1" x14ac:dyDescent="0.25"/>
    <row r="890" ht="30" customHeight="1" x14ac:dyDescent="0.25"/>
    <row r="891" ht="39.75" customHeight="1" x14ac:dyDescent="0.25"/>
    <row r="892" ht="26.25" customHeight="1" x14ac:dyDescent="0.25"/>
    <row r="893" ht="29.25" customHeight="1" x14ac:dyDescent="0.25"/>
    <row r="894" ht="30.75" customHeight="1" x14ac:dyDescent="0.25"/>
    <row r="895" ht="39.75" customHeight="1" x14ac:dyDescent="0.25"/>
    <row r="896" ht="49.5" customHeight="1" x14ac:dyDescent="0.25"/>
    <row r="897" ht="49.5" customHeight="1" x14ac:dyDescent="0.25"/>
    <row r="898" ht="49.5" customHeight="1" x14ac:dyDescent="0.25"/>
    <row r="899" ht="49.5" customHeight="1" x14ac:dyDescent="0.25"/>
  </sheetData>
  <mergeCells count="946">
    <mergeCell ref="E758:E761"/>
    <mergeCell ref="E754:E757"/>
    <mergeCell ref="B128:B131"/>
    <mergeCell ref="C128:C131"/>
    <mergeCell ref="E128:E131"/>
    <mergeCell ref="K128:K131"/>
    <mergeCell ref="L128:L131"/>
    <mergeCell ref="B132:B135"/>
    <mergeCell ref="C132:C135"/>
    <mergeCell ref="E132:E135"/>
    <mergeCell ref="K132:K135"/>
    <mergeCell ref="L132:L135"/>
    <mergeCell ref="B705:B708"/>
    <mergeCell ref="C705:C708"/>
    <mergeCell ref="E705:E708"/>
    <mergeCell ref="K705:K708"/>
    <mergeCell ref="L705:L708"/>
    <mergeCell ref="B697:B700"/>
    <mergeCell ref="C697:C700"/>
    <mergeCell ref="E697:E700"/>
    <mergeCell ref="K697:K700"/>
    <mergeCell ref="L697:L700"/>
    <mergeCell ref="B701:B704"/>
    <mergeCell ref="C701:C704"/>
    <mergeCell ref="E685:E688"/>
    <mergeCell ref="K685:K688"/>
    <mergeCell ref="L685:L688"/>
    <mergeCell ref="E701:E704"/>
    <mergeCell ref="K701:K704"/>
    <mergeCell ref="L701:L704"/>
    <mergeCell ref="B689:B692"/>
    <mergeCell ref="C689:C692"/>
    <mergeCell ref="E689:E692"/>
    <mergeCell ref="K689:K692"/>
    <mergeCell ref="L689:L692"/>
    <mergeCell ref="B693:B696"/>
    <mergeCell ref="C693:C696"/>
    <mergeCell ref="E693:E696"/>
    <mergeCell ref="K693:K696"/>
    <mergeCell ref="L693:L696"/>
    <mergeCell ref="C208:C211"/>
    <mergeCell ref="B356:B359"/>
    <mergeCell ref="C356:C359"/>
    <mergeCell ref="K356:K359"/>
    <mergeCell ref="L356:L359"/>
    <mergeCell ref="E356:E359"/>
    <mergeCell ref="L92:L95"/>
    <mergeCell ref="B92:B95"/>
    <mergeCell ref="B348:B351"/>
    <mergeCell ref="C348:C351"/>
    <mergeCell ref="K348:K351"/>
    <mergeCell ref="L348:L351"/>
    <mergeCell ref="B352:B355"/>
    <mergeCell ref="C352:C355"/>
    <mergeCell ref="K352:K355"/>
    <mergeCell ref="L352:L355"/>
    <mergeCell ref="K104:K107"/>
    <mergeCell ref="B96:B99"/>
    <mergeCell ref="B104:B107"/>
    <mergeCell ref="B108:B111"/>
    <mergeCell ref="L308:L311"/>
    <mergeCell ref="L208:L211"/>
    <mergeCell ref="B176:B179"/>
    <mergeCell ref="B168:B171"/>
    <mergeCell ref="L140:L143"/>
    <mergeCell ref="B84:B87"/>
    <mergeCell ref="B76:B79"/>
    <mergeCell ref="B80:B83"/>
    <mergeCell ref="C96:C99"/>
    <mergeCell ref="B100:B103"/>
    <mergeCell ref="C100:C103"/>
    <mergeCell ref="K92:K95"/>
    <mergeCell ref="C493:C496"/>
    <mergeCell ref="E493:E496"/>
    <mergeCell ref="K493:K496"/>
    <mergeCell ref="K84:K87"/>
    <mergeCell ref="C76:C79"/>
    <mergeCell ref="C80:C83"/>
    <mergeCell ref="C160:C163"/>
    <mergeCell ref="E160:E163"/>
    <mergeCell ref="C148:C151"/>
    <mergeCell ref="K208:K211"/>
    <mergeCell ref="E168:E171"/>
    <mergeCell ref="B200:B203"/>
    <mergeCell ref="C200:C203"/>
    <mergeCell ref="B204:B207"/>
    <mergeCell ref="C204:C207"/>
    <mergeCell ref="B208:B211"/>
    <mergeCell ref="L509:L512"/>
    <mergeCell ref="L493:L496"/>
    <mergeCell ref="K489:K492"/>
    <mergeCell ref="L489:L492"/>
    <mergeCell ref="K40:K43"/>
    <mergeCell ref="L40:L43"/>
    <mergeCell ref="K48:K51"/>
    <mergeCell ref="L48:L51"/>
    <mergeCell ref="C116:C119"/>
    <mergeCell ref="E116:E119"/>
    <mergeCell ref="L152:L155"/>
    <mergeCell ref="E152:E155"/>
    <mergeCell ref="L148:L151"/>
    <mergeCell ref="C280:C283"/>
    <mergeCell ref="L72:L75"/>
    <mergeCell ref="L76:L79"/>
    <mergeCell ref="L80:L83"/>
    <mergeCell ref="K280:K283"/>
    <mergeCell ref="L280:L283"/>
    <mergeCell ref="E112:E115"/>
    <mergeCell ref="K148:K151"/>
    <mergeCell ref="L400:L403"/>
    <mergeCell ref="L485:L488"/>
    <mergeCell ref="E485:E488"/>
    <mergeCell ref="L513:L516"/>
    <mergeCell ref="L717:L720"/>
    <mergeCell ref="B441:B444"/>
    <mergeCell ref="K441:K444"/>
    <mergeCell ref="C441:C444"/>
    <mergeCell ref="L441:L444"/>
    <mergeCell ref="B445:B448"/>
    <mergeCell ref="C445:C448"/>
    <mergeCell ref="K445:K448"/>
    <mergeCell ref="L445:L448"/>
    <mergeCell ref="E445:E448"/>
    <mergeCell ref="K481:K484"/>
    <mergeCell ref="L481:L484"/>
    <mergeCell ref="B485:B488"/>
    <mergeCell ref="K497:K500"/>
    <mergeCell ref="L497:L500"/>
    <mergeCell ref="B501:B504"/>
    <mergeCell ref="C501:C504"/>
    <mergeCell ref="E501:E504"/>
    <mergeCell ref="B505:B508"/>
    <mergeCell ref="C505:C508"/>
    <mergeCell ref="E505:E508"/>
    <mergeCell ref="K505:K508"/>
    <mergeCell ref="L505:L508"/>
    <mergeCell ref="E12:E15"/>
    <mergeCell ref="B28:B31"/>
    <mergeCell ref="B32:B35"/>
    <mergeCell ref="C32:C35"/>
    <mergeCell ref="E32:E35"/>
    <mergeCell ref="K32:K35"/>
    <mergeCell ref="L28:L31"/>
    <mergeCell ref="E28:E31"/>
    <mergeCell ref="B20:B23"/>
    <mergeCell ref="C20:C23"/>
    <mergeCell ref="K20:K23"/>
    <mergeCell ref="L20:L23"/>
    <mergeCell ref="B16:B19"/>
    <mergeCell ref="C16:C19"/>
    <mergeCell ref="E16:E19"/>
    <mergeCell ref="K16:K19"/>
    <mergeCell ref="L16:L19"/>
    <mergeCell ref="B24:B27"/>
    <mergeCell ref="C24:C27"/>
    <mergeCell ref="E24:E27"/>
    <mergeCell ref="K24:K27"/>
    <mergeCell ref="L24:L27"/>
    <mergeCell ref="C44:C47"/>
    <mergeCell ref="E44:E47"/>
    <mergeCell ref="K44:K47"/>
    <mergeCell ref="L44:L47"/>
    <mergeCell ref="E48:E51"/>
    <mergeCell ref="E84:E87"/>
    <mergeCell ref="E88:E91"/>
    <mergeCell ref="B112:B115"/>
    <mergeCell ref="K116:K119"/>
    <mergeCell ref="K100:K103"/>
    <mergeCell ref="L116:L119"/>
    <mergeCell ref="C72:C75"/>
    <mergeCell ref="C52:C55"/>
    <mergeCell ref="E52:E55"/>
    <mergeCell ref="K52:K55"/>
    <mergeCell ref="L52:L55"/>
    <mergeCell ref="C104:C107"/>
    <mergeCell ref="C108:C111"/>
    <mergeCell ref="C88:C91"/>
    <mergeCell ref="C92:C95"/>
    <mergeCell ref="K88:K91"/>
    <mergeCell ref="L88:L91"/>
    <mergeCell ref="L84:L87"/>
    <mergeCell ref="C84:C87"/>
    <mergeCell ref="K72:K75"/>
    <mergeCell ref="K76:K79"/>
    <mergeCell ref="C112:C115"/>
    <mergeCell ref="K112:K115"/>
    <mergeCell ref="K108:K111"/>
    <mergeCell ref="E136:E139"/>
    <mergeCell ref="K136:K139"/>
    <mergeCell ref="L136:L139"/>
    <mergeCell ref="B140:B143"/>
    <mergeCell ref="C140:C143"/>
    <mergeCell ref="E140:E143"/>
    <mergeCell ref="K140:K143"/>
    <mergeCell ref="B120:B123"/>
    <mergeCell ref="C120:C123"/>
    <mergeCell ref="C124:C127"/>
    <mergeCell ref="K124:K127"/>
    <mergeCell ref="L124:L127"/>
    <mergeCell ref="K120:K123"/>
    <mergeCell ref="L120:L123"/>
    <mergeCell ref="E120:E123"/>
    <mergeCell ref="E124:E127"/>
    <mergeCell ref="B124:B127"/>
    <mergeCell ref="L112:L115"/>
    <mergeCell ref="B116:B119"/>
    <mergeCell ref="L745:L748"/>
    <mergeCell ref="K144:K147"/>
    <mergeCell ref="L144:L147"/>
    <mergeCell ref="B336:B339"/>
    <mergeCell ref="C336:C339"/>
    <mergeCell ref="K336:K339"/>
    <mergeCell ref="L336:L339"/>
    <mergeCell ref="B328:B331"/>
    <mergeCell ref="C328:C331"/>
    <mergeCell ref="K328:K331"/>
    <mergeCell ref="L328:L331"/>
    <mergeCell ref="B332:B335"/>
    <mergeCell ref="C332:C335"/>
    <mergeCell ref="B481:B484"/>
    <mergeCell ref="C481:C484"/>
    <mergeCell ref="B196:B199"/>
    <mergeCell ref="C196:C199"/>
    <mergeCell ref="K469:K472"/>
    <mergeCell ref="K717:K720"/>
    <mergeCell ref="C340:C343"/>
    <mergeCell ref="B717:B720"/>
    <mergeCell ref="K501:K504"/>
    <mergeCell ref="L501:L504"/>
    <mergeCell ref="B513:B516"/>
    <mergeCell ref="K152:K155"/>
    <mergeCell ref="E717:E720"/>
    <mergeCell ref="B188:B191"/>
    <mergeCell ref="C188:C191"/>
    <mergeCell ref="B192:B195"/>
    <mergeCell ref="C192:C195"/>
    <mergeCell ref="B364:B367"/>
    <mergeCell ref="C364:C367"/>
    <mergeCell ref="B412:B415"/>
    <mergeCell ref="C412:C415"/>
    <mergeCell ref="B473:B476"/>
    <mergeCell ref="C473:C476"/>
    <mergeCell ref="B416:B419"/>
    <mergeCell ref="C416:C419"/>
    <mergeCell ref="B461:B464"/>
    <mergeCell ref="C461:C464"/>
    <mergeCell ref="E192:E195"/>
    <mergeCell ref="E196:E199"/>
    <mergeCell ref="E200:E203"/>
    <mergeCell ref="E204:E207"/>
    <mergeCell ref="E208:E211"/>
    <mergeCell ref="B493:B496"/>
    <mergeCell ref="B280:B283"/>
    <mergeCell ref="C513:C516"/>
    <mergeCell ref="K340:K343"/>
    <mergeCell ref="L340:L343"/>
    <mergeCell ref="K477:K480"/>
    <mergeCell ref="L477:L480"/>
    <mergeCell ref="E477:E480"/>
    <mergeCell ref="B465:B468"/>
    <mergeCell ref="C465:C468"/>
    <mergeCell ref="K465:K468"/>
    <mergeCell ref="L465:L468"/>
    <mergeCell ref="E461:E464"/>
    <mergeCell ref="E465:E468"/>
    <mergeCell ref="E457:E460"/>
    <mergeCell ref="L360:L363"/>
    <mergeCell ref="B340:B343"/>
    <mergeCell ref="B376:B379"/>
    <mergeCell ref="B400:B403"/>
    <mergeCell ref="C400:C403"/>
    <mergeCell ref="K400:K403"/>
    <mergeCell ref="L364:L367"/>
    <mergeCell ref="B344:B347"/>
    <mergeCell ref="C344:C347"/>
    <mergeCell ref="K344:K347"/>
    <mergeCell ref="L344:L347"/>
    <mergeCell ref="K416:K419"/>
    <mergeCell ref="B148:B151"/>
    <mergeCell ref="K184:K187"/>
    <mergeCell ref="L184:L187"/>
    <mergeCell ref="L204:L207"/>
    <mergeCell ref="B144:B147"/>
    <mergeCell ref="C144:C147"/>
    <mergeCell ref="B136:B139"/>
    <mergeCell ref="C136:C139"/>
    <mergeCell ref="B284:B287"/>
    <mergeCell ref="C284:C287"/>
    <mergeCell ref="K284:K287"/>
    <mergeCell ref="L284:L287"/>
    <mergeCell ref="K220:K223"/>
    <mergeCell ref="L220:L223"/>
    <mergeCell ref="B224:B227"/>
    <mergeCell ref="C224:C227"/>
    <mergeCell ref="E224:E227"/>
    <mergeCell ref="K224:K227"/>
    <mergeCell ref="L224:L227"/>
    <mergeCell ref="K176:K179"/>
    <mergeCell ref="L176:L179"/>
    <mergeCell ref="E156:E159"/>
    <mergeCell ref="E164:E167"/>
    <mergeCell ref="L156:L159"/>
    <mergeCell ref="B288:B291"/>
    <mergeCell ref="C288:C291"/>
    <mergeCell ref="K288:K291"/>
    <mergeCell ref="L288:L291"/>
    <mergeCell ref="E288:E291"/>
    <mergeCell ref="K304:K307"/>
    <mergeCell ref="L304:L307"/>
    <mergeCell ref="K332:K335"/>
    <mergeCell ref="L332:L335"/>
    <mergeCell ref="B308:B311"/>
    <mergeCell ref="C308:C311"/>
    <mergeCell ref="C304:C307"/>
    <mergeCell ref="B320:B323"/>
    <mergeCell ref="C320:C323"/>
    <mergeCell ref="E320:E323"/>
    <mergeCell ref="K320:K323"/>
    <mergeCell ref="L320:L323"/>
    <mergeCell ref="B324:B327"/>
    <mergeCell ref="C324:C327"/>
    <mergeCell ref="E324:E327"/>
    <mergeCell ref="K324:K327"/>
    <mergeCell ref="L324:L327"/>
    <mergeCell ref="K316:K319"/>
    <mergeCell ref="L316:L319"/>
    <mergeCell ref="B304:B307"/>
    <mergeCell ref="E308:E311"/>
    <mergeCell ref="E96:E99"/>
    <mergeCell ref="K216:K219"/>
    <mergeCell ref="L216:L219"/>
    <mergeCell ref="E304:E307"/>
    <mergeCell ref="B292:B295"/>
    <mergeCell ref="C292:C295"/>
    <mergeCell ref="E292:E295"/>
    <mergeCell ref="K292:K295"/>
    <mergeCell ref="L292:L295"/>
    <mergeCell ref="B296:B299"/>
    <mergeCell ref="C296:C299"/>
    <mergeCell ref="E296:E299"/>
    <mergeCell ref="K296:K299"/>
    <mergeCell ref="L296:L299"/>
    <mergeCell ref="C220:C223"/>
    <mergeCell ref="E220:E223"/>
    <mergeCell ref="L100:L103"/>
    <mergeCell ref="E100:E103"/>
    <mergeCell ref="E104:E107"/>
    <mergeCell ref="E108:E111"/>
    <mergeCell ref="B164:B167"/>
    <mergeCell ref="C164:C167"/>
    <mergeCell ref="B1:L2"/>
    <mergeCell ref="B3:L3"/>
    <mergeCell ref="C56:C59"/>
    <mergeCell ref="B60:B63"/>
    <mergeCell ref="C60:C63"/>
    <mergeCell ref="B56:B59"/>
    <mergeCell ref="K4:K5"/>
    <mergeCell ref="L4:L5"/>
    <mergeCell ref="B7:B10"/>
    <mergeCell ref="C7:C10"/>
    <mergeCell ref="B4:B5"/>
    <mergeCell ref="C4:C5"/>
    <mergeCell ref="D4:D5"/>
    <mergeCell ref="E4:E5"/>
    <mergeCell ref="F4:F5"/>
    <mergeCell ref="G4:J4"/>
    <mergeCell ref="B12:B15"/>
    <mergeCell ref="C12:C15"/>
    <mergeCell ref="K12:K15"/>
    <mergeCell ref="L12:L15"/>
    <mergeCell ref="E20:E23"/>
    <mergeCell ref="L32:L35"/>
    <mergeCell ref="C28:C31"/>
    <mergeCell ref="B44:B47"/>
    <mergeCell ref="L762:L765"/>
    <mergeCell ref="B392:B395"/>
    <mergeCell ref="C392:C395"/>
    <mergeCell ref="K392:K395"/>
    <mergeCell ref="L392:L395"/>
    <mergeCell ref="B754:B757"/>
    <mergeCell ref="C754:C757"/>
    <mergeCell ref="K754:K757"/>
    <mergeCell ref="L754:L757"/>
    <mergeCell ref="E392:E395"/>
    <mergeCell ref="B396:B399"/>
    <mergeCell ref="C396:C399"/>
    <mergeCell ref="E396:E399"/>
    <mergeCell ref="K396:K399"/>
    <mergeCell ref="L396:L399"/>
    <mergeCell ref="B758:B761"/>
    <mergeCell ref="C758:C761"/>
    <mergeCell ref="B404:B407"/>
    <mergeCell ref="C404:C407"/>
    <mergeCell ref="K404:K407"/>
    <mergeCell ref="B489:B492"/>
    <mergeCell ref="L469:L472"/>
    <mergeCell ref="B477:B480"/>
    <mergeCell ref="C477:C480"/>
    <mergeCell ref="B762:B765"/>
    <mergeCell ref="C762:C765"/>
    <mergeCell ref="K762:K765"/>
    <mergeCell ref="C717:C720"/>
    <mergeCell ref="K745:K748"/>
    <mergeCell ref="E513:E516"/>
    <mergeCell ref="K513:K516"/>
    <mergeCell ref="B509:B512"/>
    <mergeCell ref="C509:C512"/>
    <mergeCell ref="E509:E512"/>
    <mergeCell ref="K509:K512"/>
    <mergeCell ref="B665:B668"/>
    <mergeCell ref="C665:C668"/>
    <mergeCell ref="E665:E668"/>
    <mergeCell ref="K665:K668"/>
    <mergeCell ref="B669:B672"/>
    <mergeCell ref="C669:C672"/>
    <mergeCell ref="E669:E672"/>
    <mergeCell ref="B681:B684"/>
    <mergeCell ref="C681:C684"/>
    <mergeCell ref="E681:E684"/>
    <mergeCell ref="K681:K684"/>
    <mergeCell ref="B685:B688"/>
    <mergeCell ref="C685:C688"/>
    <mergeCell ref="B40:B43"/>
    <mergeCell ref="C40:C43"/>
    <mergeCell ref="E40:E43"/>
    <mergeCell ref="K749:K752"/>
    <mergeCell ref="K308:K311"/>
    <mergeCell ref="E424:E427"/>
    <mergeCell ref="B212:B215"/>
    <mergeCell ref="C212:C215"/>
    <mergeCell ref="K212:K215"/>
    <mergeCell ref="B360:B363"/>
    <mergeCell ref="C360:C363"/>
    <mergeCell ref="K360:K363"/>
    <mergeCell ref="B64:B67"/>
    <mergeCell ref="C64:C67"/>
    <mergeCell ref="K64:K67"/>
    <mergeCell ref="B88:B91"/>
    <mergeCell ref="B152:B155"/>
    <mergeCell ref="C152:C155"/>
    <mergeCell ref="E144:E147"/>
    <mergeCell ref="B388:B391"/>
    <mergeCell ref="C388:C391"/>
    <mergeCell ref="K388:K391"/>
    <mergeCell ref="B424:B427"/>
    <mergeCell ref="C424:C427"/>
    <mergeCell ref="C517:C520"/>
    <mergeCell ref="E517:E520"/>
    <mergeCell ref="K517:K520"/>
    <mergeCell ref="K424:K427"/>
    <mergeCell ref="K533:K536"/>
    <mergeCell ref="B521:B524"/>
    <mergeCell ref="K461:K464"/>
    <mergeCell ref="K412:K415"/>
    <mergeCell ref="B457:B460"/>
    <mergeCell ref="C457:C460"/>
    <mergeCell ref="K457:K460"/>
    <mergeCell ref="B449:B452"/>
    <mergeCell ref="C449:C452"/>
    <mergeCell ref="E449:E452"/>
    <mergeCell ref="K449:K452"/>
    <mergeCell ref="C485:C488"/>
    <mergeCell ref="K485:K488"/>
    <mergeCell ref="C489:C492"/>
    <mergeCell ref="B497:B500"/>
    <mergeCell ref="C497:C500"/>
    <mergeCell ref="E497:E500"/>
    <mergeCell ref="C529:C532"/>
    <mergeCell ref="E529:E532"/>
    <mergeCell ref="K529:K532"/>
    <mergeCell ref="L529:L532"/>
    <mergeCell ref="B517:B520"/>
    <mergeCell ref="K473:K476"/>
    <mergeCell ref="C745:C748"/>
    <mergeCell ref="B420:B423"/>
    <mergeCell ref="C420:C423"/>
    <mergeCell ref="B545:B548"/>
    <mergeCell ref="C545:C548"/>
    <mergeCell ref="E545:E548"/>
    <mergeCell ref="K545:K548"/>
    <mergeCell ref="B557:B560"/>
    <mergeCell ref="C557:C560"/>
    <mergeCell ref="E557:E560"/>
    <mergeCell ref="K557:K560"/>
    <mergeCell ref="L461:L464"/>
    <mergeCell ref="L420:L423"/>
    <mergeCell ref="L457:L460"/>
    <mergeCell ref="L424:L427"/>
    <mergeCell ref="L453:L456"/>
    <mergeCell ref="B533:B536"/>
    <mergeCell ref="C533:C536"/>
    <mergeCell ref="L517:L520"/>
    <mergeCell ref="B541:B544"/>
    <mergeCell ref="C541:C544"/>
    <mergeCell ref="E92:E95"/>
    <mergeCell ref="K96:K99"/>
    <mergeCell ref="K766:K769"/>
    <mergeCell ref="L766:L769"/>
    <mergeCell ref="L108:L111"/>
    <mergeCell ref="L104:L107"/>
    <mergeCell ref="L96:L99"/>
    <mergeCell ref="L525:L528"/>
    <mergeCell ref="L533:L536"/>
    <mergeCell ref="L545:L548"/>
    <mergeCell ref="L557:L560"/>
    <mergeCell ref="L709:L712"/>
    <mergeCell ref="K613:K616"/>
    <mergeCell ref="L613:L616"/>
    <mergeCell ref="K657:K660"/>
    <mergeCell ref="K200:K203"/>
    <mergeCell ref="L200:L203"/>
    <mergeCell ref="K180:K183"/>
    <mergeCell ref="L180:L183"/>
    <mergeCell ref="K364:K367"/>
    <mergeCell ref="E148:E151"/>
    <mergeCell ref="K188:K191"/>
    <mergeCell ref="L188:L191"/>
    <mergeCell ref="L160:L163"/>
    <mergeCell ref="B766:B769"/>
    <mergeCell ref="C766:C769"/>
    <mergeCell ref="K420:K423"/>
    <mergeCell ref="K758:K761"/>
    <mergeCell ref="L758:L761"/>
    <mergeCell ref="L384:L387"/>
    <mergeCell ref="L388:L391"/>
    <mergeCell ref="L473:L476"/>
    <mergeCell ref="L404:L407"/>
    <mergeCell ref="L749:L752"/>
    <mergeCell ref="B749:B752"/>
    <mergeCell ref="C749:C752"/>
    <mergeCell ref="B745:B748"/>
    <mergeCell ref="B469:B472"/>
    <mergeCell ref="C469:C472"/>
    <mergeCell ref="E408:E411"/>
    <mergeCell ref="C521:C524"/>
    <mergeCell ref="E521:E524"/>
    <mergeCell ref="K521:K524"/>
    <mergeCell ref="L521:L524"/>
    <mergeCell ref="B525:B528"/>
    <mergeCell ref="C525:C528"/>
    <mergeCell ref="E525:E528"/>
    <mergeCell ref="K525:K528"/>
    <mergeCell ref="K164:K167"/>
    <mergeCell ref="L164:L167"/>
    <mergeCell ref="E176:E179"/>
    <mergeCell ref="K160:K163"/>
    <mergeCell ref="B172:B175"/>
    <mergeCell ref="C172:C175"/>
    <mergeCell ref="K172:K175"/>
    <mergeCell ref="L172:L175"/>
    <mergeCell ref="C176:C179"/>
    <mergeCell ref="E172:E175"/>
    <mergeCell ref="C168:C171"/>
    <mergeCell ref="B156:B159"/>
    <mergeCell ref="C156:C159"/>
    <mergeCell ref="K156:K159"/>
    <mergeCell ref="B160:B163"/>
    <mergeCell ref="E7:E10"/>
    <mergeCell ref="K7:K10"/>
    <mergeCell ref="L7:L10"/>
    <mergeCell ref="E60:E63"/>
    <mergeCell ref="E64:E67"/>
    <mergeCell ref="E68:E71"/>
    <mergeCell ref="E72:E75"/>
    <mergeCell ref="E76:E79"/>
    <mergeCell ref="E80:E83"/>
    <mergeCell ref="L56:L59"/>
    <mergeCell ref="L60:L63"/>
    <mergeCell ref="K56:K59"/>
    <mergeCell ref="K60:K63"/>
    <mergeCell ref="B11:L11"/>
    <mergeCell ref="B48:B51"/>
    <mergeCell ref="C48:C51"/>
    <mergeCell ref="L64:L67"/>
    <mergeCell ref="K80:K83"/>
    <mergeCell ref="B52:B55"/>
    <mergeCell ref="B68:B71"/>
    <mergeCell ref="C68:C71"/>
    <mergeCell ref="K68:K71"/>
    <mergeCell ref="L68:L71"/>
    <mergeCell ref="B72:B75"/>
    <mergeCell ref="K28:K31"/>
    <mergeCell ref="E762:E765"/>
    <mergeCell ref="E766:E769"/>
    <mergeCell ref="E489:E492"/>
    <mergeCell ref="E212:E215"/>
    <mergeCell ref="E481:E484"/>
    <mergeCell ref="E469:E472"/>
    <mergeCell ref="E388:E391"/>
    <mergeCell ref="E416:E419"/>
    <mergeCell ref="E420:E423"/>
    <mergeCell ref="E364:E367"/>
    <mergeCell ref="E709:E712"/>
    <mergeCell ref="E533:E536"/>
    <mergeCell ref="B753:L753"/>
    <mergeCell ref="B384:B387"/>
    <mergeCell ref="C384:C387"/>
    <mergeCell ref="K384:K387"/>
    <mergeCell ref="K709:K712"/>
    <mergeCell ref="E749:E752"/>
    <mergeCell ref="K192:K195"/>
    <mergeCell ref="B537:B540"/>
    <mergeCell ref="C537:C540"/>
    <mergeCell ref="E537:E540"/>
    <mergeCell ref="K537:K540"/>
    <mergeCell ref="L537:L540"/>
    <mergeCell ref="K204:K207"/>
    <mergeCell ref="B220:B223"/>
    <mergeCell ref="K228:K231"/>
    <mergeCell ref="L228:L231"/>
    <mergeCell ref="C228:C231"/>
    <mergeCell ref="E228:E231"/>
    <mergeCell ref="L212:L215"/>
    <mergeCell ref="E216:E219"/>
    <mergeCell ref="B228:B231"/>
    <mergeCell ref="B216:B219"/>
    <mergeCell ref="C216:C219"/>
    <mergeCell ref="B232:B235"/>
    <mergeCell ref="C232:C235"/>
    <mergeCell ref="L449:L452"/>
    <mergeCell ref="B529:B532"/>
    <mergeCell ref="E232:E235"/>
    <mergeCell ref="L432:L435"/>
    <mergeCell ref="B440:L440"/>
    <mergeCell ref="B453:B456"/>
    <mergeCell ref="E541:E544"/>
    <mergeCell ref="K541:K544"/>
    <mergeCell ref="L541:L544"/>
    <mergeCell ref="B549:B552"/>
    <mergeCell ref="C549:C552"/>
    <mergeCell ref="E549:E552"/>
    <mergeCell ref="K549:K552"/>
    <mergeCell ref="L549:L552"/>
    <mergeCell ref="B553:B556"/>
    <mergeCell ref="C553:C556"/>
    <mergeCell ref="E553:E556"/>
    <mergeCell ref="K553:K556"/>
    <mergeCell ref="L553:L556"/>
    <mergeCell ref="B561:B564"/>
    <mergeCell ref="C561:C564"/>
    <mergeCell ref="E561:E564"/>
    <mergeCell ref="K561:K564"/>
    <mergeCell ref="L561:L564"/>
    <mergeCell ref="B565:B568"/>
    <mergeCell ref="C565:C568"/>
    <mergeCell ref="E565:E568"/>
    <mergeCell ref="K565:K568"/>
    <mergeCell ref="L565:L568"/>
    <mergeCell ref="B569:B572"/>
    <mergeCell ref="C569:C572"/>
    <mergeCell ref="E569:E572"/>
    <mergeCell ref="K569:K572"/>
    <mergeCell ref="L569:L572"/>
    <mergeCell ref="B573:B576"/>
    <mergeCell ref="C573:C576"/>
    <mergeCell ref="E573:E576"/>
    <mergeCell ref="K573:K576"/>
    <mergeCell ref="L573:L576"/>
    <mergeCell ref="L593:L596"/>
    <mergeCell ref="L577:L580"/>
    <mergeCell ref="B581:B584"/>
    <mergeCell ref="C581:C584"/>
    <mergeCell ref="E581:E584"/>
    <mergeCell ref="K581:K584"/>
    <mergeCell ref="L581:L584"/>
    <mergeCell ref="C585:C588"/>
    <mergeCell ref="E585:E588"/>
    <mergeCell ref="K585:K588"/>
    <mergeCell ref="L585:L588"/>
    <mergeCell ref="C713:C716"/>
    <mergeCell ref="E713:E716"/>
    <mergeCell ref="K713:K716"/>
    <mergeCell ref="L713:L716"/>
    <mergeCell ref="B605:B608"/>
    <mergeCell ref="C605:C608"/>
    <mergeCell ref="E605:E608"/>
    <mergeCell ref="K605:K608"/>
    <mergeCell ref="L605:L608"/>
    <mergeCell ref="L621:L624"/>
    <mergeCell ref="B613:B616"/>
    <mergeCell ref="B633:B636"/>
    <mergeCell ref="C633:C636"/>
    <mergeCell ref="E633:E636"/>
    <mergeCell ref="K633:K636"/>
    <mergeCell ref="L633:L636"/>
    <mergeCell ref="B609:B612"/>
    <mergeCell ref="C609:C612"/>
    <mergeCell ref="E609:E612"/>
    <mergeCell ref="K609:K612"/>
    <mergeCell ref="L609:L612"/>
    <mergeCell ref="B621:B624"/>
    <mergeCell ref="C621:C624"/>
    <mergeCell ref="L681:L684"/>
    <mergeCell ref="L416:L419"/>
    <mergeCell ref="B380:B383"/>
    <mergeCell ref="C380:C383"/>
    <mergeCell ref="E380:E383"/>
    <mergeCell ref="B428:B431"/>
    <mergeCell ref="C428:C431"/>
    <mergeCell ref="E428:E431"/>
    <mergeCell ref="L625:L628"/>
    <mergeCell ref="L597:L600"/>
    <mergeCell ref="K601:K604"/>
    <mergeCell ref="L601:L604"/>
    <mergeCell ref="B601:B604"/>
    <mergeCell ref="C601:C604"/>
    <mergeCell ref="E601:E604"/>
    <mergeCell ref="B589:B592"/>
    <mergeCell ref="C589:C592"/>
    <mergeCell ref="E589:E592"/>
    <mergeCell ref="K589:K592"/>
    <mergeCell ref="L589:L592"/>
    <mergeCell ref="B593:B596"/>
    <mergeCell ref="C593:C596"/>
    <mergeCell ref="E593:E596"/>
    <mergeCell ref="K593:K596"/>
    <mergeCell ref="K621:K624"/>
    <mergeCell ref="C368:C371"/>
    <mergeCell ref="E368:E371"/>
    <mergeCell ref="L368:L371"/>
    <mergeCell ref="B372:B375"/>
    <mergeCell ref="C372:C375"/>
    <mergeCell ref="E372:E375"/>
    <mergeCell ref="L412:L415"/>
    <mergeCell ref="K372:K375"/>
    <mergeCell ref="L372:L375"/>
    <mergeCell ref="K408:K411"/>
    <mergeCell ref="L408:L411"/>
    <mergeCell ref="L380:L383"/>
    <mergeCell ref="K380:K383"/>
    <mergeCell ref="E412:E415"/>
    <mergeCell ref="C376:C379"/>
    <mergeCell ref="E376:E379"/>
    <mergeCell ref="K376:K379"/>
    <mergeCell ref="B408:B411"/>
    <mergeCell ref="L376:L379"/>
    <mergeCell ref="C408:C411"/>
    <mergeCell ref="E613:E616"/>
    <mergeCell ref="K625:K628"/>
    <mergeCell ref="B713:B716"/>
    <mergeCell ref="E284:E287"/>
    <mergeCell ref="B432:B435"/>
    <mergeCell ref="C432:C435"/>
    <mergeCell ref="E432:E435"/>
    <mergeCell ref="K432:K435"/>
    <mergeCell ref="E621:E624"/>
    <mergeCell ref="B625:B628"/>
    <mergeCell ref="C625:C628"/>
    <mergeCell ref="E625:E628"/>
    <mergeCell ref="K629:K632"/>
    <mergeCell ref="B597:B600"/>
    <mergeCell ref="C597:C600"/>
    <mergeCell ref="E597:E600"/>
    <mergeCell ref="K597:K600"/>
    <mergeCell ref="B585:B588"/>
    <mergeCell ref="B577:B580"/>
    <mergeCell ref="C577:C580"/>
    <mergeCell ref="E577:E580"/>
    <mergeCell ref="K577:K580"/>
    <mergeCell ref="B657:B660"/>
    <mergeCell ref="K368:K371"/>
    <mergeCell ref="C657:C660"/>
    <mergeCell ref="C661:C664"/>
    <mergeCell ref="B661:B664"/>
    <mergeCell ref="K661:K664"/>
    <mergeCell ref="L661:L664"/>
    <mergeCell ref="B709:B712"/>
    <mergeCell ref="C709:C712"/>
    <mergeCell ref="B629:B632"/>
    <mergeCell ref="C629:C632"/>
    <mergeCell ref="E629:E632"/>
    <mergeCell ref="L665:L668"/>
    <mergeCell ref="K669:K672"/>
    <mergeCell ref="L669:L672"/>
    <mergeCell ref="B673:B676"/>
    <mergeCell ref="C673:C676"/>
    <mergeCell ref="E673:E676"/>
    <mergeCell ref="K673:K676"/>
    <mergeCell ref="L673:L676"/>
    <mergeCell ref="B677:B680"/>
    <mergeCell ref="C677:C680"/>
    <mergeCell ref="E677:E680"/>
    <mergeCell ref="K677:K680"/>
    <mergeCell ref="L677:L680"/>
    <mergeCell ref="E641:E644"/>
    <mergeCell ref="B737:B740"/>
    <mergeCell ref="C737:C740"/>
    <mergeCell ref="E737:E740"/>
    <mergeCell ref="K737:K740"/>
    <mergeCell ref="L737:L740"/>
    <mergeCell ref="B721:B724"/>
    <mergeCell ref="C721:C724"/>
    <mergeCell ref="E721:E724"/>
    <mergeCell ref="K721:K724"/>
    <mergeCell ref="L721:L724"/>
    <mergeCell ref="C729:C732"/>
    <mergeCell ref="E729:E732"/>
    <mergeCell ref="K729:K732"/>
    <mergeCell ref="L729:L732"/>
    <mergeCell ref="B733:B736"/>
    <mergeCell ref="C733:C736"/>
    <mergeCell ref="E733:E736"/>
    <mergeCell ref="K733:K736"/>
    <mergeCell ref="L733:L736"/>
    <mergeCell ref="B741:B744"/>
    <mergeCell ref="C741:C744"/>
    <mergeCell ref="E741:E744"/>
    <mergeCell ref="K741:K744"/>
    <mergeCell ref="L741:L744"/>
    <mergeCell ref="K196:K199"/>
    <mergeCell ref="K168:K171"/>
    <mergeCell ref="L168:L171"/>
    <mergeCell ref="E661:E664"/>
    <mergeCell ref="E332:E335"/>
    <mergeCell ref="L657:L660"/>
    <mergeCell ref="E188:E191"/>
    <mergeCell ref="B180:B183"/>
    <mergeCell ref="C180:C183"/>
    <mergeCell ref="E180:E183"/>
    <mergeCell ref="B725:B728"/>
    <mergeCell ref="C725:C728"/>
    <mergeCell ref="E725:E728"/>
    <mergeCell ref="K725:K728"/>
    <mergeCell ref="L725:L728"/>
    <mergeCell ref="B729:B732"/>
    <mergeCell ref="B184:B187"/>
    <mergeCell ref="C184:C187"/>
    <mergeCell ref="E184:E187"/>
    <mergeCell ref="K232:K235"/>
    <mergeCell ref="L232:L235"/>
    <mergeCell ref="B236:B239"/>
    <mergeCell ref="C236:C239"/>
    <mergeCell ref="E236:E239"/>
    <mergeCell ref="K236:K239"/>
    <mergeCell ref="L236:L239"/>
    <mergeCell ref="B248:B251"/>
    <mergeCell ref="C248:C251"/>
    <mergeCell ref="E248:E251"/>
    <mergeCell ref="K248:K251"/>
    <mergeCell ref="L248:L251"/>
    <mergeCell ref="E240:E243"/>
    <mergeCell ref="K240:K243"/>
    <mergeCell ref="L240:L243"/>
    <mergeCell ref="B244:B247"/>
    <mergeCell ref="C244:C247"/>
    <mergeCell ref="E244:E247"/>
    <mergeCell ref="K244:K247"/>
    <mergeCell ref="L244:L247"/>
    <mergeCell ref="B240:B243"/>
    <mergeCell ref="C240:C243"/>
    <mergeCell ref="K617:K620"/>
    <mergeCell ref="L617:L620"/>
    <mergeCell ref="E264:E267"/>
    <mergeCell ref="K264:K267"/>
    <mergeCell ref="L264:L267"/>
    <mergeCell ref="B252:B255"/>
    <mergeCell ref="C252:C255"/>
    <mergeCell ref="E252:E255"/>
    <mergeCell ref="K252:K255"/>
    <mergeCell ref="L252:L255"/>
    <mergeCell ref="B256:B259"/>
    <mergeCell ref="C256:C259"/>
    <mergeCell ref="E256:E259"/>
    <mergeCell ref="K256:K259"/>
    <mergeCell ref="L256:L259"/>
    <mergeCell ref="B260:B263"/>
    <mergeCell ref="C260:C263"/>
    <mergeCell ref="E260:E263"/>
    <mergeCell ref="K260:K263"/>
    <mergeCell ref="L260:L263"/>
    <mergeCell ref="C453:C456"/>
    <mergeCell ref="K453:K456"/>
    <mergeCell ref="B368:B371"/>
    <mergeCell ref="C613:C616"/>
    <mergeCell ref="B264:B267"/>
    <mergeCell ref="C264:C267"/>
    <mergeCell ref="L629:L632"/>
    <mergeCell ref="B300:B303"/>
    <mergeCell ref="C300:C303"/>
    <mergeCell ref="E300:E303"/>
    <mergeCell ref="K300:K303"/>
    <mergeCell ref="L300:L303"/>
    <mergeCell ref="B436:B439"/>
    <mergeCell ref="C436:C439"/>
    <mergeCell ref="E436:E439"/>
    <mergeCell ref="K436:K439"/>
    <mergeCell ref="L436:L439"/>
    <mergeCell ref="B312:B315"/>
    <mergeCell ref="C312:C315"/>
    <mergeCell ref="E312:E315"/>
    <mergeCell ref="K312:K315"/>
    <mergeCell ref="L312:L315"/>
    <mergeCell ref="B316:B319"/>
    <mergeCell ref="C316:C319"/>
    <mergeCell ref="E316:E319"/>
    <mergeCell ref="B617:B620"/>
    <mergeCell ref="C617:C620"/>
    <mergeCell ref="E617:E620"/>
    <mergeCell ref="L641:L644"/>
    <mergeCell ref="K428:K431"/>
    <mergeCell ref="L428:L431"/>
    <mergeCell ref="B36:B39"/>
    <mergeCell ref="C36:C39"/>
    <mergeCell ref="E36:E39"/>
    <mergeCell ref="K36:K39"/>
    <mergeCell ref="L36:L39"/>
    <mergeCell ref="B276:B279"/>
    <mergeCell ref="C276:C279"/>
    <mergeCell ref="E276:E279"/>
    <mergeCell ref="K276:K279"/>
    <mergeCell ref="L276:L279"/>
    <mergeCell ref="B268:B271"/>
    <mergeCell ref="C268:C271"/>
    <mergeCell ref="E268:E271"/>
    <mergeCell ref="K268:K271"/>
    <mergeCell ref="L268:L271"/>
    <mergeCell ref="B272:B275"/>
    <mergeCell ref="C272:C275"/>
    <mergeCell ref="E272:E275"/>
    <mergeCell ref="K272:K275"/>
    <mergeCell ref="L192:L195"/>
    <mergeCell ref="L272:L275"/>
    <mergeCell ref="L196:L199"/>
    <mergeCell ref="B653:B656"/>
    <mergeCell ref="C653:C656"/>
    <mergeCell ref="E653:E656"/>
    <mergeCell ref="K653:K656"/>
    <mergeCell ref="L653:L656"/>
    <mergeCell ref="B645:B648"/>
    <mergeCell ref="C645:C648"/>
    <mergeCell ref="E645:E648"/>
    <mergeCell ref="K645:K648"/>
    <mergeCell ref="L645:L648"/>
    <mergeCell ref="B649:B652"/>
    <mergeCell ref="C649:C652"/>
    <mergeCell ref="E649:E652"/>
    <mergeCell ref="K649:K652"/>
    <mergeCell ref="L649:L652"/>
    <mergeCell ref="B637:B640"/>
    <mergeCell ref="C637:C640"/>
    <mergeCell ref="E637:E640"/>
    <mergeCell ref="K637:K640"/>
    <mergeCell ref="L637:L640"/>
    <mergeCell ref="B641:B644"/>
    <mergeCell ref="C641:C644"/>
    <mergeCell ref="K641:K644"/>
  </mergeCells>
  <pageMargins left="0.7" right="0.7" top="0.75" bottom="0.75" header="0.3" footer="0.3"/>
  <pageSetup paperSize="9" scale="47" fitToHeight="0"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4"/>
  <sheetViews>
    <sheetView workbookViewId="0">
      <selection activeCell="H10" sqref="H10"/>
    </sheetView>
  </sheetViews>
  <sheetFormatPr defaultRowHeight="15" x14ac:dyDescent="0.25"/>
  <cols>
    <col min="3" max="3" width="29.5703125" customWidth="1"/>
    <col min="4" max="4" width="30" customWidth="1"/>
    <col min="5" max="5" width="11" customWidth="1"/>
    <col min="6" max="6" width="12.140625" customWidth="1"/>
    <col min="7" max="7" width="12.85546875" customWidth="1"/>
    <col min="8" max="8" width="11.7109375" customWidth="1"/>
    <col min="9" max="9" width="12.140625" customWidth="1"/>
    <col min="10" max="10" width="11.7109375" customWidth="1"/>
    <col min="11" max="11" width="52.28515625" customWidth="1"/>
    <col min="12" max="12" width="25.140625" customWidth="1"/>
  </cols>
  <sheetData>
    <row r="1" spans="2:12" ht="15.75" thickBot="1" x14ac:dyDescent="0.3"/>
    <row r="2" spans="2:12" ht="15.75" thickBot="1" x14ac:dyDescent="0.3">
      <c r="B2" s="353" t="s">
        <v>0</v>
      </c>
      <c r="C2" s="306" t="s">
        <v>29</v>
      </c>
      <c r="D2" s="306" t="s">
        <v>20</v>
      </c>
      <c r="E2" s="306" t="s">
        <v>1</v>
      </c>
      <c r="F2" s="306" t="s">
        <v>27</v>
      </c>
      <c r="G2" s="306" t="s">
        <v>10</v>
      </c>
      <c r="H2" s="306"/>
      <c r="I2" s="306"/>
      <c r="J2" s="306"/>
      <c r="K2" s="306" t="s">
        <v>4</v>
      </c>
      <c r="L2" s="306" t="s">
        <v>21</v>
      </c>
    </row>
    <row r="3" spans="2:12" ht="51.75" thickBot="1" x14ac:dyDescent="0.3">
      <c r="B3" s="353"/>
      <c r="C3" s="306"/>
      <c r="D3" s="306"/>
      <c r="E3" s="306"/>
      <c r="F3" s="306"/>
      <c r="G3" s="59" t="s">
        <v>22</v>
      </c>
      <c r="H3" s="59" t="s">
        <v>23</v>
      </c>
      <c r="I3" s="59" t="s">
        <v>24</v>
      </c>
      <c r="J3" s="59" t="s">
        <v>28</v>
      </c>
      <c r="K3" s="306"/>
      <c r="L3" s="306"/>
    </row>
    <row r="4" spans="2:12" ht="15.75" thickBot="1" x14ac:dyDescent="0.3">
      <c r="B4" s="59">
        <v>1</v>
      </c>
      <c r="C4" s="59">
        <v>2</v>
      </c>
      <c r="D4" s="59">
        <v>3</v>
      </c>
      <c r="E4" s="59">
        <v>4</v>
      </c>
      <c r="F4" s="59">
        <v>5</v>
      </c>
      <c r="G4" s="59">
        <v>6</v>
      </c>
      <c r="H4" s="59">
        <v>7</v>
      </c>
      <c r="I4" s="59">
        <v>8</v>
      </c>
      <c r="J4" s="59">
        <v>9</v>
      </c>
      <c r="K4" s="59">
        <v>10</v>
      </c>
      <c r="L4" s="59">
        <v>11</v>
      </c>
    </row>
    <row r="5" spans="2:12" ht="30.75" customHeight="1" thickBot="1" x14ac:dyDescent="0.3">
      <c r="B5" s="399" t="s">
        <v>59</v>
      </c>
      <c r="C5" s="400" t="s">
        <v>66</v>
      </c>
      <c r="D5" s="19" t="s">
        <v>31</v>
      </c>
      <c r="E5" s="20"/>
      <c r="F5" s="55">
        <f t="shared" ref="F5:F24" si="0">G5+H5+I5+J5</f>
        <v>59.497899200000006</v>
      </c>
      <c r="G5" s="56">
        <f>G9+G21</f>
        <v>55.097899200000008</v>
      </c>
      <c r="H5" s="56">
        <f>H9+H21</f>
        <v>4.4000000000000004</v>
      </c>
      <c r="I5" s="56">
        <f>I9+I21</f>
        <v>0</v>
      </c>
      <c r="J5" s="56">
        <f>J9+J21</f>
        <v>0</v>
      </c>
      <c r="K5" s="401" t="s">
        <v>35</v>
      </c>
      <c r="L5" s="401"/>
    </row>
    <row r="6" spans="2:12" ht="27.75" customHeight="1" thickBot="1" x14ac:dyDescent="0.3">
      <c r="B6" s="399"/>
      <c r="C6" s="400"/>
      <c r="D6" s="19" t="s">
        <v>30</v>
      </c>
      <c r="E6" s="21"/>
      <c r="F6" s="55">
        <f t="shared" si="0"/>
        <v>23.882496939999999</v>
      </c>
      <c r="G6" s="56">
        <f>G10+G22</f>
        <v>23.882496939999999</v>
      </c>
      <c r="H6" s="56">
        <f t="shared" ref="H6:J8" si="1">H10+H22</f>
        <v>0</v>
      </c>
      <c r="I6" s="56">
        <f t="shared" si="1"/>
        <v>0</v>
      </c>
      <c r="J6" s="56">
        <f t="shared" si="1"/>
        <v>0</v>
      </c>
      <c r="K6" s="401"/>
      <c r="L6" s="401"/>
    </row>
    <row r="7" spans="2:12" ht="42" customHeight="1" thickBot="1" x14ac:dyDescent="0.3">
      <c r="B7" s="399"/>
      <c r="C7" s="400"/>
      <c r="D7" s="19" t="s">
        <v>115</v>
      </c>
      <c r="E7" s="21"/>
      <c r="F7" s="55">
        <f t="shared" si="0"/>
        <v>23.8825</v>
      </c>
      <c r="G7" s="56">
        <f>G11+G23</f>
        <v>23.8825</v>
      </c>
      <c r="H7" s="56">
        <f t="shared" si="1"/>
        <v>0</v>
      </c>
      <c r="I7" s="56">
        <f t="shared" si="1"/>
        <v>0</v>
      </c>
      <c r="J7" s="56">
        <f t="shared" si="1"/>
        <v>0</v>
      </c>
      <c r="K7" s="401"/>
      <c r="L7" s="401"/>
    </row>
    <row r="8" spans="2:12" ht="44.25" customHeight="1" thickBot="1" x14ac:dyDescent="0.3">
      <c r="B8" s="399"/>
      <c r="C8" s="400"/>
      <c r="D8" s="19" t="s">
        <v>38</v>
      </c>
      <c r="E8" s="21"/>
      <c r="F8" s="55">
        <f t="shared" si="0"/>
        <v>6.8140000000000001</v>
      </c>
      <c r="G8" s="56">
        <f>G12+G24</f>
        <v>6.8140000000000001</v>
      </c>
      <c r="H8" s="56">
        <f t="shared" si="1"/>
        <v>0</v>
      </c>
      <c r="I8" s="56">
        <f t="shared" si="1"/>
        <v>0</v>
      </c>
      <c r="J8" s="56">
        <f t="shared" si="1"/>
        <v>0</v>
      </c>
      <c r="K8" s="401"/>
      <c r="L8" s="401"/>
    </row>
    <row r="9" spans="2:12" ht="36" customHeight="1" thickBot="1" x14ac:dyDescent="0.3">
      <c r="B9" s="210" t="s">
        <v>60</v>
      </c>
      <c r="C9" s="190" t="s">
        <v>61</v>
      </c>
      <c r="D9" s="15" t="s">
        <v>31</v>
      </c>
      <c r="E9" s="58"/>
      <c r="F9" s="53">
        <f t="shared" si="0"/>
        <v>54.897899200000005</v>
      </c>
      <c r="G9" s="57">
        <f>G13+G17</f>
        <v>50.497899200000006</v>
      </c>
      <c r="H9" s="57">
        <f t="shared" ref="G9:J12" si="2">H13+H17</f>
        <v>4.4000000000000004</v>
      </c>
      <c r="I9" s="57">
        <f t="shared" si="2"/>
        <v>0</v>
      </c>
      <c r="J9" s="57">
        <f t="shared" si="2"/>
        <v>0</v>
      </c>
      <c r="K9" s="194" t="s">
        <v>35</v>
      </c>
      <c r="L9" s="194"/>
    </row>
    <row r="10" spans="2:12" ht="42" customHeight="1" thickBot="1" x14ac:dyDescent="0.3">
      <c r="B10" s="210"/>
      <c r="C10" s="190"/>
      <c r="D10" s="15" t="s">
        <v>30</v>
      </c>
      <c r="E10" s="16"/>
      <c r="F10" s="53">
        <f t="shared" si="0"/>
        <v>23.882496939999999</v>
      </c>
      <c r="G10" s="57">
        <f t="shared" si="2"/>
        <v>23.882496939999999</v>
      </c>
      <c r="H10" s="57">
        <f t="shared" si="2"/>
        <v>0</v>
      </c>
      <c r="I10" s="57">
        <f t="shared" si="2"/>
        <v>0</v>
      </c>
      <c r="J10" s="57">
        <f t="shared" si="2"/>
        <v>0</v>
      </c>
      <c r="K10" s="194"/>
      <c r="L10" s="194"/>
    </row>
    <row r="11" spans="2:12" ht="42.75" customHeight="1" thickBot="1" x14ac:dyDescent="0.3">
      <c r="B11" s="210"/>
      <c r="C11" s="190"/>
      <c r="D11" s="15" t="s">
        <v>115</v>
      </c>
      <c r="E11" s="16"/>
      <c r="F11" s="53">
        <f t="shared" si="0"/>
        <v>23.8825</v>
      </c>
      <c r="G11" s="57">
        <f t="shared" si="2"/>
        <v>23.8825</v>
      </c>
      <c r="H11" s="57">
        <f t="shared" si="2"/>
        <v>0</v>
      </c>
      <c r="I11" s="57">
        <f t="shared" si="2"/>
        <v>0</v>
      </c>
      <c r="J11" s="57">
        <f t="shared" si="2"/>
        <v>0</v>
      </c>
      <c r="K11" s="194"/>
      <c r="L11" s="194"/>
    </row>
    <row r="12" spans="2:12" ht="47.25" customHeight="1" thickBot="1" x14ac:dyDescent="0.3">
      <c r="B12" s="210"/>
      <c r="C12" s="190"/>
      <c r="D12" s="15" t="s">
        <v>118</v>
      </c>
      <c r="E12" s="16"/>
      <c r="F12" s="53">
        <f t="shared" si="0"/>
        <v>6.8140000000000001</v>
      </c>
      <c r="G12" s="57">
        <f t="shared" si="2"/>
        <v>6.8140000000000001</v>
      </c>
      <c r="H12" s="57">
        <f t="shared" si="2"/>
        <v>0</v>
      </c>
      <c r="I12" s="57">
        <f t="shared" si="2"/>
        <v>0</v>
      </c>
      <c r="J12" s="57">
        <f t="shared" si="2"/>
        <v>0</v>
      </c>
      <c r="K12" s="194"/>
      <c r="L12" s="194"/>
    </row>
    <row r="13" spans="2:12" ht="28.5" customHeight="1" thickBot="1" x14ac:dyDescent="0.3">
      <c r="B13" s="210" t="s">
        <v>62</v>
      </c>
      <c r="C13" s="190" t="s">
        <v>54</v>
      </c>
      <c r="D13" s="15" t="s">
        <v>31</v>
      </c>
      <c r="E13" s="254" t="s">
        <v>55</v>
      </c>
      <c r="F13" s="53">
        <f t="shared" si="0"/>
        <v>17.304899200000001</v>
      </c>
      <c r="G13" s="57">
        <v>12.904899199999999</v>
      </c>
      <c r="H13" s="57">
        <v>4.4000000000000004</v>
      </c>
      <c r="I13" s="54">
        <f t="shared" ref="I13:J15" si="3">I18+I29+I53+I256+I264+I276+I292+I300+I308+I328</f>
        <v>0</v>
      </c>
      <c r="J13" s="54">
        <f t="shared" si="3"/>
        <v>0</v>
      </c>
      <c r="K13" s="194" t="s">
        <v>56</v>
      </c>
      <c r="L13" s="194" t="s">
        <v>53</v>
      </c>
    </row>
    <row r="14" spans="2:12" ht="31.5" customHeight="1" thickBot="1" x14ac:dyDescent="0.3">
      <c r="B14" s="210"/>
      <c r="C14" s="356"/>
      <c r="D14" s="15" t="s">
        <v>30</v>
      </c>
      <c r="E14" s="156"/>
      <c r="F14" s="53">
        <f t="shared" si="0"/>
        <v>12.904899199999999</v>
      </c>
      <c r="G14" s="57">
        <v>12.904899199999999</v>
      </c>
      <c r="H14" s="54">
        <v>0</v>
      </c>
      <c r="I14" s="54">
        <f t="shared" si="3"/>
        <v>0</v>
      </c>
      <c r="J14" s="54">
        <f t="shared" si="3"/>
        <v>0</v>
      </c>
      <c r="K14" s="194"/>
      <c r="L14" s="194"/>
    </row>
    <row r="15" spans="2:12" ht="43.5" customHeight="1" thickBot="1" x14ac:dyDescent="0.3">
      <c r="B15" s="210"/>
      <c r="C15" s="356"/>
      <c r="D15" s="15" t="s">
        <v>117</v>
      </c>
      <c r="E15" s="156"/>
      <c r="F15" s="53">
        <f t="shared" si="0"/>
        <v>12.9049</v>
      </c>
      <c r="G15" s="54">
        <v>12.9049</v>
      </c>
      <c r="H15" s="54">
        <v>0</v>
      </c>
      <c r="I15" s="54">
        <f t="shared" si="3"/>
        <v>0</v>
      </c>
      <c r="J15" s="54">
        <f t="shared" si="3"/>
        <v>0</v>
      </c>
      <c r="K15" s="194"/>
      <c r="L15" s="194"/>
    </row>
    <row r="16" spans="2:12" ht="49.5" customHeight="1" thickBot="1" x14ac:dyDescent="0.3">
      <c r="B16" s="210"/>
      <c r="C16" s="356"/>
      <c r="D16" s="15" t="s">
        <v>116</v>
      </c>
      <c r="E16" s="157"/>
      <c r="F16" s="53">
        <f t="shared" si="0"/>
        <v>3.8010000000000002</v>
      </c>
      <c r="G16" s="54">
        <v>3.8010000000000002</v>
      </c>
      <c r="H16" s="54">
        <v>0</v>
      </c>
      <c r="I16" s="54">
        <v>0</v>
      </c>
      <c r="J16" s="54">
        <v>0</v>
      </c>
      <c r="K16" s="194"/>
      <c r="L16" s="194"/>
    </row>
    <row r="17" spans="2:12" ht="30.75" customHeight="1" thickBot="1" x14ac:dyDescent="0.3">
      <c r="B17" s="251" t="s">
        <v>63</v>
      </c>
      <c r="C17" s="190" t="s">
        <v>58</v>
      </c>
      <c r="D17" s="15" t="s">
        <v>31</v>
      </c>
      <c r="E17" s="211">
        <v>633</v>
      </c>
      <c r="F17" s="53">
        <f t="shared" si="0"/>
        <v>37.593000000000004</v>
      </c>
      <c r="G17" s="54">
        <v>37.593000000000004</v>
      </c>
      <c r="H17" s="54">
        <v>0</v>
      </c>
      <c r="I17" s="54">
        <v>0</v>
      </c>
      <c r="J17" s="54">
        <v>0</v>
      </c>
      <c r="K17" s="212" t="s">
        <v>35</v>
      </c>
      <c r="L17" s="194" t="s">
        <v>57</v>
      </c>
    </row>
    <row r="18" spans="2:12" ht="32.25" customHeight="1" thickBot="1" x14ac:dyDescent="0.3">
      <c r="B18" s="319"/>
      <c r="C18" s="191"/>
      <c r="D18" s="15" t="s">
        <v>30</v>
      </c>
      <c r="E18" s="156"/>
      <c r="F18" s="53">
        <f t="shared" si="0"/>
        <v>10.97759774</v>
      </c>
      <c r="G18" s="54">
        <v>10.97759774</v>
      </c>
      <c r="H18" s="54">
        <v>0</v>
      </c>
      <c r="I18" s="54">
        <v>0</v>
      </c>
      <c r="J18" s="54">
        <v>0</v>
      </c>
      <c r="K18" s="319"/>
      <c r="L18" s="319"/>
    </row>
    <row r="19" spans="2:12" ht="42.75" customHeight="1" thickBot="1" x14ac:dyDescent="0.3">
      <c r="B19" s="319"/>
      <c r="C19" s="191"/>
      <c r="D19" s="15" t="s">
        <v>115</v>
      </c>
      <c r="E19" s="156"/>
      <c r="F19" s="53">
        <f t="shared" si="0"/>
        <v>10.977600000000001</v>
      </c>
      <c r="G19" s="54">
        <v>10.977600000000001</v>
      </c>
      <c r="H19" s="54">
        <v>0</v>
      </c>
      <c r="I19" s="54">
        <v>0</v>
      </c>
      <c r="J19" s="54">
        <v>0</v>
      </c>
      <c r="K19" s="319"/>
      <c r="L19" s="319"/>
    </row>
    <row r="20" spans="2:12" ht="57" customHeight="1" thickBot="1" x14ac:dyDescent="0.3">
      <c r="B20" s="319"/>
      <c r="C20" s="191"/>
      <c r="D20" s="15" t="s">
        <v>116</v>
      </c>
      <c r="E20" s="157"/>
      <c r="F20" s="53">
        <f t="shared" si="0"/>
        <v>3.0129999999999999</v>
      </c>
      <c r="G20" s="54">
        <v>3.0129999999999999</v>
      </c>
      <c r="H20" s="54">
        <v>0</v>
      </c>
      <c r="I20" s="54">
        <v>0</v>
      </c>
      <c r="J20" s="54">
        <v>0</v>
      </c>
      <c r="K20" s="319"/>
      <c r="L20" s="319"/>
    </row>
    <row r="21" spans="2:12" ht="31.5" customHeight="1" thickBot="1" x14ac:dyDescent="0.3">
      <c r="B21" s="254" t="s">
        <v>108</v>
      </c>
      <c r="C21" s="368" t="s">
        <v>109</v>
      </c>
      <c r="D21" s="15" t="s">
        <v>31</v>
      </c>
      <c r="E21" s="211">
        <v>245</v>
      </c>
      <c r="F21" s="53">
        <f t="shared" si="0"/>
        <v>4.5999999999999996</v>
      </c>
      <c r="G21" s="54">
        <v>4.5999999999999996</v>
      </c>
      <c r="H21" s="54">
        <v>0</v>
      </c>
      <c r="I21" s="54">
        <v>0</v>
      </c>
      <c r="J21" s="54">
        <v>0</v>
      </c>
      <c r="K21" s="193"/>
      <c r="L21" s="211" t="s">
        <v>110</v>
      </c>
    </row>
    <row r="22" spans="2:12" ht="28.5" customHeight="1" thickBot="1" x14ac:dyDescent="0.3">
      <c r="B22" s="395"/>
      <c r="C22" s="397"/>
      <c r="D22" s="15" t="s">
        <v>30</v>
      </c>
      <c r="E22" s="156"/>
      <c r="F22" s="53">
        <f t="shared" si="0"/>
        <v>0</v>
      </c>
      <c r="G22" s="54">
        <v>0</v>
      </c>
      <c r="H22" s="54">
        <v>0</v>
      </c>
      <c r="I22" s="54">
        <v>0</v>
      </c>
      <c r="J22" s="54">
        <v>0</v>
      </c>
      <c r="K22" s="156"/>
      <c r="L22" s="214"/>
    </row>
    <row r="23" spans="2:12" ht="48.75" customHeight="1" thickBot="1" x14ac:dyDescent="0.3">
      <c r="B23" s="395"/>
      <c r="C23" s="397"/>
      <c r="D23" s="15" t="s">
        <v>115</v>
      </c>
      <c r="E23" s="156"/>
      <c r="F23" s="53">
        <f t="shared" si="0"/>
        <v>0</v>
      </c>
      <c r="G23" s="54">
        <v>0</v>
      </c>
      <c r="H23" s="54">
        <v>0</v>
      </c>
      <c r="I23" s="54">
        <v>0</v>
      </c>
      <c r="J23" s="54">
        <v>0</v>
      </c>
      <c r="K23" s="156"/>
      <c r="L23" s="214"/>
    </row>
    <row r="24" spans="2:12" ht="49.5" customHeight="1" thickBot="1" x14ac:dyDescent="0.3">
      <c r="B24" s="396"/>
      <c r="C24" s="398"/>
      <c r="D24" s="15" t="s">
        <v>116</v>
      </c>
      <c r="E24" s="157"/>
      <c r="F24" s="53">
        <f t="shared" si="0"/>
        <v>0</v>
      </c>
      <c r="G24" s="54">
        <v>0</v>
      </c>
      <c r="H24" s="54">
        <v>0</v>
      </c>
      <c r="I24" s="54">
        <v>0</v>
      </c>
      <c r="J24" s="54">
        <v>0</v>
      </c>
      <c r="K24" s="157"/>
      <c r="L24" s="215"/>
    </row>
  </sheetData>
  <mergeCells count="31">
    <mergeCell ref="K2:K3"/>
    <mergeCell ref="L2:L3"/>
    <mergeCell ref="B5:B8"/>
    <mergeCell ref="C5:C8"/>
    <mergeCell ref="K5:K8"/>
    <mergeCell ref="L5:L8"/>
    <mergeCell ref="B2:B3"/>
    <mergeCell ref="C2:C3"/>
    <mergeCell ref="D2:D3"/>
    <mergeCell ref="E2:E3"/>
    <mergeCell ref="F2:F3"/>
    <mergeCell ref="G2:J2"/>
    <mergeCell ref="B9:B12"/>
    <mergeCell ref="C9:C12"/>
    <mergeCell ref="K9:K12"/>
    <mergeCell ref="L9:L12"/>
    <mergeCell ref="B13:B16"/>
    <mergeCell ref="C13:C16"/>
    <mergeCell ref="E13:E16"/>
    <mergeCell ref="K13:K16"/>
    <mergeCell ref="L13:L16"/>
    <mergeCell ref="B21:B24"/>
    <mergeCell ref="C21:C24"/>
    <mergeCell ref="E21:E24"/>
    <mergeCell ref="K21:K24"/>
    <mergeCell ref="L21:L24"/>
    <mergeCell ref="B17:B20"/>
    <mergeCell ref="C17:C20"/>
    <mergeCell ref="E17:E20"/>
    <mergeCell ref="K17:K20"/>
    <mergeCell ref="L17:L20"/>
  </mergeCells>
  <pageMargins left="0.7" right="0.7" top="0.75" bottom="0.75" header="0.3" footer="0.3"/>
  <pageSetup paperSize="9" scale="55"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1 ФАИП 2 квартал</vt:lpstr>
      <vt:lpstr>Приложение 2 ГП РФ 2 квартал</vt: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2017-08-03T00:55:52Z</dcterms:modified>
</cp:coreProperties>
</file>